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42E" lockStructure="1"/>
  <bookViews>
    <workbookView xWindow="0" yWindow="0" windowWidth="23256" windowHeight="12300"/>
  </bookViews>
  <sheets>
    <sheet name="Bon de commande" sheetId="1" r:id="rId1"/>
    <sheet name="Récapitulatif" sheetId="2" r:id="rId2"/>
    <sheet name="Bijou comment ça marche" sheetId="3" r:id="rId3"/>
  </sheets>
  <definedNames>
    <definedName name="_xlnm.Print_Area" localSheetId="0">'Bon de commande'!$A$1:$U$59</definedName>
    <definedName name="_xlnm.Print_Area" localSheetId="1">Récapitulatif!$A$1:$DA$54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U44" i="2" l="1"/>
  <c r="CH44" i="2"/>
  <c r="BV44" i="2"/>
  <c r="BL44" i="2"/>
  <c r="AY44" i="2"/>
  <c r="AM44" i="2"/>
  <c r="AD44" i="2"/>
  <c r="Q44" i="2"/>
  <c r="CS53" i="2"/>
  <c r="CR53" i="2"/>
  <c r="CQ53" i="2"/>
  <c r="CP53" i="2"/>
  <c r="CO53" i="2"/>
  <c r="CN53" i="2"/>
  <c r="CM53" i="2"/>
  <c r="CL53" i="2"/>
  <c r="CK53" i="2"/>
  <c r="CJ53" i="2"/>
  <c r="CG53" i="2"/>
  <c r="CF53" i="2"/>
  <c r="CE53" i="2"/>
  <c r="CD53" i="2"/>
  <c r="CC53" i="2"/>
  <c r="CB53" i="2"/>
  <c r="CA53" i="2"/>
  <c r="BZ53" i="2"/>
  <c r="BY53" i="2"/>
  <c r="BX53" i="2"/>
  <c r="BJ53" i="2"/>
  <c r="BI53" i="2"/>
  <c r="BH53" i="2"/>
  <c r="BG53" i="2"/>
  <c r="BF53" i="2"/>
  <c r="BE53" i="2"/>
  <c r="BD53" i="2"/>
  <c r="BC53" i="2"/>
  <c r="BB53" i="2"/>
  <c r="BA53" i="2"/>
  <c r="AX53" i="2"/>
  <c r="AW53" i="2"/>
  <c r="AV53" i="2"/>
  <c r="AU53" i="2"/>
  <c r="AT53" i="2"/>
  <c r="AS53" i="2"/>
  <c r="AR53" i="2"/>
  <c r="AQ53" i="2"/>
  <c r="AP53" i="2"/>
  <c r="AO53" i="2"/>
  <c r="AB53" i="2"/>
  <c r="AA53" i="2"/>
  <c r="Z53" i="2"/>
  <c r="Y53" i="2"/>
  <c r="X53" i="2"/>
  <c r="W53" i="2"/>
  <c r="V53" i="2"/>
  <c r="U53" i="2"/>
  <c r="T53" i="2"/>
  <c r="S53" i="2"/>
  <c r="P53" i="2"/>
  <c r="O53" i="2"/>
  <c r="N53" i="2"/>
  <c r="M53" i="2"/>
  <c r="L53" i="2"/>
  <c r="K53" i="2"/>
  <c r="J53" i="2"/>
  <c r="I53" i="2"/>
  <c r="H53" i="2"/>
  <c r="G53" i="2"/>
  <c r="AM19" i="2"/>
  <c r="AY19" i="2"/>
  <c r="BL19" i="2"/>
  <c r="BV19" i="2"/>
  <c r="CH19" i="2"/>
  <c r="CU19" i="2"/>
  <c r="AD19" i="2" l="1"/>
  <c r="Q19" i="2"/>
  <c r="CV19" i="2"/>
  <c r="BW19" i="2"/>
  <c r="BM19" i="2"/>
  <c r="AN19" i="2"/>
  <c r="AE19" i="2"/>
  <c r="AG19" i="2" s="1"/>
  <c r="R22" i="1"/>
  <c r="N22" i="1"/>
  <c r="L22" i="1"/>
  <c r="BP19" i="2" l="1"/>
  <c r="BO19" i="2"/>
  <c r="CX19" i="2"/>
  <c r="CY19" i="2" s="1"/>
  <c r="G51" i="2"/>
  <c r="CV48" i="2"/>
  <c r="CT48" i="2"/>
  <c r="BW48" i="2"/>
  <c r="BU48" i="2"/>
  <c r="BM48" i="2"/>
  <c r="BK48" i="2"/>
  <c r="AN48" i="2"/>
  <c r="AM48" i="2"/>
  <c r="AY48" i="2" s="1"/>
  <c r="AL48" i="2"/>
  <c r="AE48" i="2"/>
  <c r="AD48" i="2"/>
  <c r="AC48" i="2"/>
  <c r="Q48" i="2"/>
  <c r="CV47" i="2"/>
  <c r="CT47" i="2"/>
  <c r="BW47" i="2"/>
  <c r="BU47" i="2"/>
  <c r="BM47" i="2"/>
  <c r="BK47" i="2"/>
  <c r="AN47" i="2"/>
  <c r="AM47" i="2"/>
  <c r="BV47" i="2" s="1"/>
  <c r="AL47" i="2"/>
  <c r="AE47" i="2"/>
  <c r="AD47" i="2"/>
  <c r="AC47" i="2"/>
  <c r="Q47" i="2"/>
  <c r="R51" i="1"/>
  <c r="N51" i="1"/>
  <c r="R50" i="1"/>
  <c r="N50" i="1"/>
  <c r="BL47" i="2" l="1"/>
  <c r="CX48" i="2"/>
  <c r="CY48" i="2" s="1"/>
  <c r="CX47" i="2"/>
  <c r="CY47" i="2" s="1"/>
  <c r="AY47" i="2"/>
  <c r="BL48" i="2"/>
  <c r="CU47" i="2"/>
  <c r="CH47" i="2"/>
  <c r="AG48" i="2"/>
  <c r="BP48" i="2" s="1"/>
  <c r="BO48" i="2"/>
  <c r="AG47" i="2"/>
  <c r="BP47" i="2" s="1"/>
  <c r="BO47" i="2"/>
  <c r="BV48" i="2"/>
  <c r="BX51" i="2"/>
  <c r="CT50" i="2"/>
  <c r="CV50" i="2"/>
  <c r="BW50" i="2"/>
  <c r="BU50" i="2"/>
  <c r="BM50" i="2"/>
  <c r="AN50" i="2"/>
  <c r="AM50" i="2"/>
  <c r="BL50" i="2" s="1"/>
  <c r="AL50" i="2"/>
  <c r="AE50" i="2"/>
  <c r="AG50" i="2" s="1"/>
  <c r="AD50" i="2"/>
  <c r="AC50" i="2"/>
  <c r="Q50" i="2"/>
  <c r="R53" i="1"/>
  <c r="N53" i="1"/>
  <c r="AY50" i="2" l="1"/>
  <c r="BV50" i="2"/>
  <c r="CU48" i="2"/>
  <c r="CH48" i="2"/>
  <c r="CX50" i="2"/>
  <c r="CY50" i="2" s="1"/>
  <c r="BO50" i="2"/>
  <c r="BP50" i="2"/>
  <c r="CT49" i="2"/>
  <c r="CT46" i="2"/>
  <c r="CT45" i="2"/>
  <c r="BK49" i="2"/>
  <c r="BK46" i="2"/>
  <c r="BK45" i="2"/>
  <c r="AC49" i="2"/>
  <c r="AC46" i="2"/>
  <c r="AC45" i="2"/>
  <c r="Q45" i="2"/>
  <c r="CV44" i="2"/>
  <c r="BW44" i="2"/>
  <c r="BM44" i="2"/>
  <c r="AN44" i="2"/>
  <c r="AE44" i="2"/>
  <c r="CX44" i="2" s="1"/>
  <c r="CV43" i="2"/>
  <c r="BW43" i="2"/>
  <c r="BM43" i="2"/>
  <c r="AN43" i="2"/>
  <c r="AE43" i="2"/>
  <c r="AG43" i="2" s="1"/>
  <c r="R47" i="1"/>
  <c r="N47" i="1"/>
  <c r="L47" i="1"/>
  <c r="R46" i="1"/>
  <c r="N46" i="1"/>
  <c r="L46" i="1"/>
  <c r="CH50" i="2" l="1"/>
  <c r="CU50" i="2"/>
  <c r="CY44" i="2"/>
  <c r="BO43" i="2"/>
  <c r="BP43" i="2"/>
  <c r="AG44" i="2"/>
  <c r="BP44" i="2" s="1"/>
  <c r="BO44" i="2"/>
  <c r="CX43" i="2"/>
  <c r="CY43" i="2" s="1"/>
  <c r="L16" i="1"/>
  <c r="L17" i="1"/>
  <c r="L18" i="1"/>
  <c r="L19" i="1"/>
  <c r="L20" i="1"/>
  <c r="L21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N16" i="1" l="1"/>
  <c r="R16" i="1"/>
  <c r="N17" i="1"/>
  <c r="R17" i="1"/>
  <c r="N18" i="1"/>
  <c r="R18" i="1"/>
  <c r="N19" i="1"/>
  <c r="R19" i="1"/>
  <c r="N20" i="1"/>
  <c r="R20" i="1"/>
  <c r="N21" i="1"/>
  <c r="R21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8" i="1"/>
  <c r="R48" i="1"/>
  <c r="N49" i="1"/>
  <c r="R49" i="1"/>
  <c r="N52" i="1"/>
  <c r="R52" i="1"/>
  <c r="N54" i="1"/>
  <c r="R54" i="1"/>
  <c r="R56" i="1" l="1"/>
  <c r="CS51" i="2"/>
  <c r="CR51" i="2"/>
  <c r="CQ51" i="2"/>
  <c r="CP51" i="2"/>
  <c r="CO51" i="2"/>
  <c r="CN51" i="2"/>
  <c r="CM51" i="2"/>
  <c r="CL51" i="2"/>
  <c r="CK51" i="2"/>
  <c r="CJ51" i="2"/>
  <c r="CG51" i="2"/>
  <c r="CF51" i="2"/>
  <c r="CE51" i="2"/>
  <c r="CD51" i="2"/>
  <c r="CC51" i="2"/>
  <c r="CB51" i="2"/>
  <c r="CA51" i="2"/>
  <c r="BZ51" i="2"/>
  <c r="BY51" i="2"/>
  <c r="CV49" i="2"/>
  <c r="BW49" i="2"/>
  <c r="BU49" i="2"/>
  <c r="CV46" i="2"/>
  <c r="BW46" i="2"/>
  <c r="BU46" i="2"/>
  <c r="CV45" i="2"/>
  <c r="BW45" i="2"/>
  <c r="BU45" i="2"/>
  <c r="CV42" i="2"/>
  <c r="BW42" i="2"/>
  <c r="CV41" i="2"/>
  <c r="BW41" i="2"/>
  <c r="CV40" i="2"/>
  <c r="BW40" i="2"/>
  <c r="CV39" i="2"/>
  <c r="BW39" i="2"/>
  <c r="CV38" i="2"/>
  <c r="BW38" i="2"/>
  <c r="CV37" i="2"/>
  <c r="BW37" i="2"/>
  <c r="CV36" i="2"/>
  <c r="BW36" i="2"/>
  <c r="CV35" i="2"/>
  <c r="BW35" i="2"/>
  <c r="CV34" i="2"/>
  <c r="BW34" i="2"/>
  <c r="CV33" i="2"/>
  <c r="BW33" i="2"/>
  <c r="CV32" i="2"/>
  <c r="BW32" i="2"/>
  <c r="CV31" i="2"/>
  <c r="BW31" i="2"/>
  <c r="CV30" i="2"/>
  <c r="BW30" i="2"/>
  <c r="CV29" i="2"/>
  <c r="BW29" i="2"/>
  <c r="CV28" i="2"/>
  <c r="BW28" i="2"/>
  <c r="CV27" i="2"/>
  <c r="BW27" i="2"/>
  <c r="CV26" i="2"/>
  <c r="BW26" i="2"/>
  <c r="CV25" i="2"/>
  <c r="BW25" i="2"/>
  <c r="CV24" i="2"/>
  <c r="BW24" i="2"/>
  <c r="CV23" i="2"/>
  <c r="BW23" i="2"/>
  <c r="CV22" i="2"/>
  <c r="BW22" i="2"/>
  <c r="CV21" i="2"/>
  <c r="BW21" i="2"/>
  <c r="CV20" i="2"/>
  <c r="BW20" i="2"/>
  <c r="CV18" i="2"/>
  <c r="BW18" i="2"/>
  <c r="CV17" i="2"/>
  <c r="BW17" i="2"/>
  <c r="CV16" i="2"/>
  <c r="BW16" i="2"/>
  <c r="CV15" i="2"/>
  <c r="BW15" i="2"/>
  <c r="CV14" i="2"/>
  <c r="BW14" i="2"/>
  <c r="CV13" i="2"/>
  <c r="BW13" i="2"/>
  <c r="BJ51" i="2"/>
  <c r="BI51" i="2"/>
  <c r="BH51" i="2"/>
  <c r="BG51" i="2"/>
  <c r="BF51" i="2"/>
  <c r="BE51" i="2"/>
  <c r="BD51" i="2"/>
  <c r="BC51" i="2"/>
  <c r="BB51" i="2"/>
  <c r="BA51" i="2"/>
  <c r="AX51" i="2"/>
  <c r="AW51" i="2"/>
  <c r="AV51" i="2"/>
  <c r="AU51" i="2"/>
  <c r="AT51" i="2"/>
  <c r="AS51" i="2"/>
  <c r="AR51" i="2"/>
  <c r="AQ51" i="2"/>
  <c r="AP51" i="2"/>
  <c r="AO51" i="2"/>
  <c r="BM49" i="2"/>
  <c r="AN49" i="2"/>
  <c r="AM49" i="2"/>
  <c r="BL49" i="2" s="1"/>
  <c r="AL49" i="2"/>
  <c r="BM46" i="2"/>
  <c r="AN46" i="2"/>
  <c r="AM46" i="2"/>
  <c r="AY46" i="2" s="1"/>
  <c r="AL46" i="2"/>
  <c r="BM45" i="2"/>
  <c r="AN45" i="2"/>
  <c r="AM45" i="2"/>
  <c r="BL45" i="2" s="1"/>
  <c r="AL45" i="2"/>
  <c r="BM42" i="2"/>
  <c r="AN42" i="2"/>
  <c r="BM41" i="2"/>
  <c r="AN41" i="2"/>
  <c r="BM40" i="2"/>
  <c r="AN40" i="2"/>
  <c r="BM39" i="2"/>
  <c r="AN39" i="2"/>
  <c r="BM38" i="2"/>
  <c r="AN38" i="2"/>
  <c r="BM37" i="2"/>
  <c r="AN37" i="2"/>
  <c r="BM36" i="2"/>
  <c r="AN36" i="2"/>
  <c r="BM35" i="2"/>
  <c r="AN35" i="2"/>
  <c r="BM34" i="2"/>
  <c r="AN34" i="2"/>
  <c r="BM33" i="2"/>
  <c r="AN33" i="2"/>
  <c r="BM32" i="2"/>
  <c r="AN32" i="2"/>
  <c r="BM31" i="2"/>
  <c r="AN31" i="2"/>
  <c r="BM30" i="2"/>
  <c r="AN30" i="2"/>
  <c r="BM29" i="2"/>
  <c r="AN29" i="2"/>
  <c r="BM28" i="2"/>
  <c r="AN28" i="2"/>
  <c r="BM27" i="2"/>
  <c r="AN27" i="2"/>
  <c r="BM26" i="2"/>
  <c r="AN26" i="2"/>
  <c r="BM25" i="2"/>
  <c r="AN25" i="2"/>
  <c r="BM24" i="2"/>
  <c r="AN24" i="2"/>
  <c r="BM23" i="2"/>
  <c r="AN23" i="2"/>
  <c r="BM22" i="2"/>
  <c r="AN22" i="2"/>
  <c r="BM21" i="2"/>
  <c r="AN21" i="2"/>
  <c r="BM20" i="2"/>
  <c r="AN20" i="2"/>
  <c r="BM18" i="2"/>
  <c r="AN18" i="2"/>
  <c r="BM17" i="2"/>
  <c r="AN17" i="2"/>
  <c r="BM16" i="2"/>
  <c r="AN16" i="2"/>
  <c r="BM15" i="2"/>
  <c r="AN15" i="2"/>
  <c r="BM14" i="2"/>
  <c r="AN14" i="2"/>
  <c r="BM13" i="2"/>
  <c r="AN13" i="2"/>
  <c r="Q49" i="2"/>
  <c r="AB51" i="2"/>
  <c r="AA51" i="2"/>
  <c r="Z51" i="2"/>
  <c r="Y51" i="2"/>
  <c r="X51" i="2"/>
  <c r="W51" i="2"/>
  <c r="V51" i="2"/>
  <c r="U51" i="2"/>
  <c r="T51" i="2"/>
  <c r="S51" i="2"/>
  <c r="P51" i="2"/>
  <c r="O51" i="2"/>
  <c r="N51" i="2"/>
  <c r="M51" i="2"/>
  <c r="L51" i="2"/>
  <c r="K51" i="2"/>
  <c r="J51" i="2"/>
  <c r="I51" i="2"/>
  <c r="H51" i="2"/>
  <c r="AE49" i="2"/>
  <c r="AG49" i="2" s="1"/>
  <c r="AD49" i="2"/>
  <c r="AE46" i="2"/>
  <c r="AG46" i="2" s="1"/>
  <c r="AD46" i="2"/>
  <c r="Q46" i="2"/>
  <c r="AE45" i="2"/>
  <c r="AG45" i="2" s="1"/>
  <c r="AD45" i="2"/>
  <c r="AE42" i="2"/>
  <c r="AG42" i="2" s="1"/>
  <c r="AE41" i="2"/>
  <c r="AG41" i="2" s="1"/>
  <c r="AE40" i="2"/>
  <c r="AG40" i="2" s="1"/>
  <c r="AE39" i="2"/>
  <c r="AG39" i="2" s="1"/>
  <c r="AE38" i="2"/>
  <c r="AG38" i="2" s="1"/>
  <c r="AE37" i="2"/>
  <c r="AG37" i="2" s="1"/>
  <c r="AE36" i="2"/>
  <c r="AG36" i="2" s="1"/>
  <c r="AE35" i="2"/>
  <c r="AG35" i="2" s="1"/>
  <c r="AE34" i="2"/>
  <c r="AG34" i="2" s="1"/>
  <c r="AE33" i="2"/>
  <c r="AG33" i="2" s="1"/>
  <c r="AE32" i="2"/>
  <c r="AG32" i="2" s="1"/>
  <c r="AE31" i="2"/>
  <c r="AG31" i="2" s="1"/>
  <c r="AE30" i="2"/>
  <c r="AG30" i="2" s="1"/>
  <c r="AE29" i="2"/>
  <c r="AG29" i="2" s="1"/>
  <c r="AE28" i="2"/>
  <c r="AG28" i="2" s="1"/>
  <c r="AE27" i="2"/>
  <c r="AG27" i="2" s="1"/>
  <c r="AE26" i="2"/>
  <c r="AG26" i="2" s="1"/>
  <c r="AE25" i="2"/>
  <c r="AG25" i="2" s="1"/>
  <c r="AE24" i="2"/>
  <c r="AG24" i="2" s="1"/>
  <c r="AE23" i="2"/>
  <c r="AG23" i="2" s="1"/>
  <c r="AE22" i="2"/>
  <c r="AG22" i="2" s="1"/>
  <c r="AE21" i="2"/>
  <c r="AG21" i="2" s="1"/>
  <c r="AE20" i="2"/>
  <c r="AG20" i="2" s="1"/>
  <c r="AE18" i="2"/>
  <c r="AG18" i="2" s="1"/>
  <c r="AE17" i="2"/>
  <c r="AG17" i="2" s="1"/>
  <c r="AE16" i="2"/>
  <c r="AG16" i="2" s="1"/>
  <c r="AE15" i="2"/>
  <c r="AG15" i="2" s="1"/>
  <c r="AE14" i="2"/>
  <c r="AG14" i="2" s="1"/>
  <c r="AE13" i="2"/>
  <c r="AG13" i="2" s="1"/>
  <c r="BV46" i="2" l="1"/>
  <c r="CU46" i="2" s="1"/>
  <c r="BP21" i="2"/>
  <c r="BV45" i="2"/>
  <c r="CH45" i="2" s="1"/>
  <c r="AY45" i="2"/>
  <c r="BV49" i="2"/>
  <c r="CU49" i="2" s="1"/>
  <c r="BO16" i="2"/>
  <c r="BO20" i="2"/>
  <c r="BP45" i="2"/>
  <c r="BO35" i="2"/>
  <c r="BO24" i="2"/>
  <c r="BO32" i="2"/>
  <c r="BO46" i="2"/>
  <c r="CX21" i="2"/>
  <c r="CY21" i="2" s="1"/>
  <c r="BO15" i="2"/>
  <c r="CX35" i="2"/>
  <c r="CY35" i="2" s="1"/>
  <c r="BO42" i="2"/>
  <c r="BP23" i="2"/>
  <c r="BO31" i="2"/>
  <c r="CX18" i="2"/>
  <c r="CY18" i="2" s="1"/>
  <c r="CX42" i="2"/>
  <c r="CY42" i="2" s="1"/>
  <c r="BO45" i="2"/>
  <c r="CX32" i="2"/>
  <c r="CY32" i="2" s="1"/>
  <c r="CX28" i="2"/>
  <c r="CY28" i="2" s="1"/>
  <c r="CX13" i="2"/>
  <c r="CY13" i="2" s="1"/>
  <c r="BP49" i="2"/>
  <c r="AY49" i="2"/>
  <c r="BL46" i="2"/>
  <c r="AC53" i="2"/>
  <c r="CX49" i="2"/>
  <c r="CY49" i="2" s="1"/>
  <c r="CX46" i="2"/>
  <c r="CY46" i="2" s="1"/>
  <c r="CX45" i="2"/>
  <c r="CY45" i="2" s="1"/>
  <c r="CX41" i="2"/>
  <c r="CY41" i="2" s="1"/>
  <c r="BO41" i="2"/>
  <c r="BP41" i="2"/>
  <c r="BO40" i="2"/>
  <c r="CX40" i="2"/>
  <c r="CY40" i="2" s="1"/>
  <c r="BP39" i="2"/>
  <c r="CX39" i="2"/>
  <c r="CY39" i="2" s="1"/>
  <c r="BO39" i="2"/>
  <c r="CX38" i="2"/>
  <c r="CY38" i="2" s="1"/>
  <c r="BO38" i="2"/>
  <c r="CX37" i="2"/>
  <c r="CY37" i="2" s="1"/>
  <c r="BO37" i="2"/>
  <c r="BP37" i="2"/>
  <c r="CX36" i="2"/>
  <c r="CY36" i="2" s="1"/>
  <c r="BO36" i="2"/>
  <c r="BP35" i="2"/>
  <c r="CX34" i="2"/>
  <c r="CY34" i="2" s="1"/>
  <c r="BO34" i="2"/>
  <c r="BP33" i="2"/>
  <c r="CX33" i="2"/>
  <c r="CY33" i="2" s="1"/>
  <c r="BO33" i="2"/>
  <c r="CX31" i="2"/>
  <c r="CY31" i="2" s="1"/>
  <c r="BP31" i="2"/>
  <c r="BO30" i="2"/>
  <c r="CX30" i="2"/>
  <c r="CY30" i="2" s="1"/>
  <c r="BP29" i="2"/>
  <c r="BO29" i="2"/>
  <c r="CX29" i="2"/>
  <c r="CY29" i="2" s="1"/>
  <c r="BO28" i="2"/>
  <c r="BO27" i="2"/>
  <c r="BP27" i="2"/>
  <c r="CX27" i="2"/>
  <c r="CY27" i="2" s="1"/>
  <c r="BO26" i="2"/>
  <c r="CX26" i="2"/>
  <c r="CY26" i="2" s="1"/>
  <c r="CX25" i="2"/>
  <c r="CY25" i="2" s="1"/>
  <c r="BP25" i="2"/>
  <c r="BO25" i="2"/>
  <c r="CX24" i="2"/>
  <c r="CY24" i="2" s="1"/>
  <c r="CX23" i="2"/>
  <c r="CY23" i="2" s="1"/>
  <c r="CX22" i="2"/>
  <c r="CY22" i="2" s="1"/>
  <c r="BO22" i="2"/>
  <c r="CX20" i="2"/>
  <c r="CY20" i="2" s="1"/>
  <c r="BO18" i="2"/>
  <c r="BP17" i="2"/>
  <c r="CX17" i="2"/>
  <c r="CY17" i="2" s="1"/>
  <c r="CX16" i="2"/>
  <c r="CY16" i="2" s="1"/>
  <c r="CX15" i="2"/>
  <c r="CY15" i="2" s="1"/>
  <c r="CX14" i="2"/>
  <c r="CY14" i="2" s="1"/>
  <c r="BP14" i="2"/>
  <c r="BO13" i="2"/>
  <c r="CT51" i="2"/>
  <c r="BP13" i="2"/>
  <c r="BP18" i="2"/>
  <c r="BP24" i="2"/>
  <c r="BP30" i="2"/>
  <c r="BP36" i="2"/>
  <c r="BP42" i="2"/>
  <c r="BP46" i="2"/>
  <c r="BO49" i="2"/>
  <c r="BP15" i="2"/>
  <c r="BP20" i="2"/>
  <c r="BP26" i="2"/>
  <c r="BP32" i="2"/>
  <c r="BP40" i="2"/>
  <c r="BO14" i="2"/>
  <c r="BO17" i="2"/>
  <c r="BO21" i="2"/>
  <c r="BO23" i="2"/>
  <c r="BK51" i="2"/>
  <c r="BP16" i="2"/>
  <c r="BP22" i="2"/>
  <c r="BP28" i="2"/>
  <c r="BP34" i="2"/>
  <c r="BP38" i="2"/>
  <c r="AC51" i="2"/>
  <c r="CH46" i="2" l="1"/>
  <c r="CH49" i="2"/>
  <c r="CU45" i="2"/>
  <c r="BK53" i="2"/>
  <c r="CX51" i="2"/>
  <c r="BO51" i="2"/>
  <c r="CT53" i="2"/>
</calcChain>
</file>

<file path=xl/sharedStrings.xml><?xml version="1.0" encoding="utf-8"?>
<sst xmlns="http://schemas.openxmlformats.org/spreadsheetml/2006/main" count="534" uniqueCount="200">
  <si>
    <t xml:space="preserve">         Choisissez dans votre "Catalogue aux Trésors" le(s) cadeau(x) que vous désirez en fonction de votre nombre de Points Cadeaux acquis. </t>
  </si>
  <si>
    <t xml:space="preserve">         Vous le(s) recevrez en même temps que l'une de vos livraisons de pâtisseries. (Voir Conditions Générales du "Catalogue aux Trésors").</t>
  </si>
  <si>
    <t>Tél. : 05 55 08 30 00</t>
  </si>
  <si>
    <t>Fax : 05 55 08 30 08</t>
  </si>
  <si>
    <t xml:space="preserve">         Votre livraison sera assurée par votre Chargé de Clientèles Bijou dans la mesure de nos disponibilités, ou par Transporteur Indépendant.</t>
  </si>
  <si>
    <t xml:space="preserve">         . Conformément aux dispositions de l'article L 121-20 du Code de la Consommation, le client dispose d'un Droit de Rétractation dans un délais </t>
  </si>
  <si>
    <t xml:space="preserve">         de 7 jours francs à compter du jour de livraison. Le client pourra donc dans ce délai retourner, à ses frais, les produits commandés à l'adresse </t>
  </si>
  <si>
    <t xml:space="preserve">         suivante : Madeleines BIJOU - Les Lacs - 87500 Saint-Yrieix-la-Perche. Si le délai de 7 jours expire un samedi, dimanche ou jour férié ou chômé,</t>
  </si>
  <si>
    <t xml:space="preserve">         il est prorogé  jusqu'au premier jour ouvrable suivant. En cas d'exercice du Droit de rétractation, Madeleines Bijou remboursera au client le montant </t>
  </si>
  <si>
    <t xml:space="preserve">         de la commande retournée et les frais d'envoi y afférent, à l'exception des frais de retour, dans un délai maximum de 30 jours suivant la date de </t>
  </si>
  <si>
    <t xml:space="preserve">         réception du colis par Bijou, sous réserve que les produits aient été retournés en parfait état, dans leur emballage d'origine sans avoir été ouverts.</t>
  </si>
  <si>
    <t>DELAI DE RÈGLEMENT</t>
  </si>
  <si>
    <t xml:space="preserve">                     - Pour vos livraisons suivantes : règlement à la livraison ou à la commande.</t>
  </si>
  <si>
    <t xml:space="preserve"> - Règlement à la commande</t>
  </si>
  <si>
    <t>MODE DE RÈGLEMENT</t>
  </si>
  <si>
    <t xml:space="preserve">                        (BIJOU - Les Lacs - 87500 ST YRIEIX) ou les remettre directement à votre Chargé de Clientèle Bijou lors d'une livraison. </t>
  </si>
  <si>
    <t xml:space="preserve"> - par transaction sécurisée via Internet, débit à la commande : www.bijou.com,</t>
  </si>
  <si>
    <t xml:space="preserve"> - ou par téléphone en contactant votre Service Commercial Bijou au 05 55 08 30 00</t>
  </si>
  <si>
    <t xml:space="preserve">                Dans tous les cas, munissez-vous des informations suivantes : </t>
  </si>
  <si>
    <t xml:space="preserve">         . votre code client (il est mentionné sur votre facture),</t>
  </si>
  <si>
    <t xml:space="preserve">         . votre numéro de facture,</t>
  </si>
  <si>
    <t xml:space="preserve">         . la date d'expiration de votre carte,</t>
  </si>
  <si>
    <t>N° Siret 770 500 346 00018</t>
  </si>
  <si>
    <t xml:space="preserve">           * Hors Expositions Vente ou Expositions Dégustations organisées par Bijou</t>
  </si>
  <si>
    <t xml:space="preserve">          * Hors Expositions Vente ou Expositions Dégustations organisées par Bijou</t>
  </si>
  <si>
    <t xml:space="preserve">       . Vous commandez en tant que particulier : </t>
  </si>
  <si>
    <t xml:space="preserve">       Plusieurs choix s'offrent à vous (attention, pour les livraisons effectuées par transporteur indépendant, aucun règlement ne sera accepté par le livreur) : </t>
  </si>
  <si>
    <t xml:space="preserve">         . le numéro à 16 chiffres de votre carte bancaire (ne donnez jamais votre code confidentiel !),</t>
  </si>
  <si>
    <t xml:space="preserve">         . le cryptogramme visuel de votre carte (les 3 derniers chiffres au verso de votre carte),</t>
  </si>
  <si>
    <t>BON DE COMMANDE</t>
  </si>
  <si>
    <t>Code Client :</t>
  </si>
  <si>
    <t>Code Promo :</t>
  </si>
  <si>
    <t>Date :</t>
  </si>
  <si>
    <t>Nom (+entreprise) :</t>
  </si>
  <si>
    <t>Adresse :</t>
  </si>
  <si>
    <t>CP :</t>
  </si>
  <si>
    <r>
      <t>Ville</t>
    </r>
    <r>
      <rPr>
        <sz val="8"/>
        <color indexed="16"/>
        <rFont val="Times New Roman"/>
        <family val="1"/>
      </rPr>
      <t xml:space="preserve"> :</t>
    </r>
  </si>
  <si>
    <t>Service :</t>
  </si>
  <si>
    <t>Tél. :</t>
  </si>
  <si>
    <t>e-mail :</t>
  </si>
  <si>
    <r>
      <t>J'ai changé d'adresse</t>
    </r>
    <r>
      <rPr>
        <sz val="7"/>
        <color indexed="16"/>
        <rFont val="Times New Roman"/>
        <family val="1"/>
      </rPr>
      <t xml:space="preserve"> (je coche cette case et vous communique ci-dessus mes nouvelles coordonnées)</t>
    </r>
  </si>
  <si>
    <t>Désignation</t>
  </si>
  <si>
    <t>Poids Net</t>
  </si>
  <si>
    <t>HT</t>
  </si>
  <si>
    <t>Prix Unitaire (TTC)</t>
  </si>
  <si>
    <t>Quantité</t>
  </si>
  <si>
    <t>Total € (TTC)</t>
  </si>
  <si>
    <t>Total</t>
  </si>
  <si>
    <t>Commandes :</t>
  </si>
  <si>
    <t>Courrier :
Les Lacs - 87500 St Yrieix</t>
  </si>
  <si>
    <t xml:space="preserve">  Tél. : 05 55 08 30 00 </t>
  </si>
  <si>
    <t>www.bijou.com</t>
  </si>
  <si>
    <r>
      <t>Madeleines Nature</t>
    </r>
    <r>
      <rPr>
        <sz val="10"/>
        <color rgb="FF800000"/>
        <rFont val="Times New Roman"/>
        <family val="1"/>
      </rPr>
      <t xml:space="preserve"> </t>
    </r>
    <r>
      <rPr>
        <sz val="8"/>
        <color rgb="FF800000"/>
        <rFont val="Times New Roman"/>
        <family val="1"/>
      </rPr>
      <t>(50 indiv.)</t>
    </r>
  </si>
  <si>
    <r>
      <t>Madeleines ChocoLait</t>
    </r>
    <r>
      <rPr>
        <sz val="8"/>
        <color rgb="FF800000"/>
        <rFont val="Times New Roman"/>
        <family val="1"/>
      </rPr>
      <t xml:space="preserve"> (50 indiv.)</t>
    </r>
  </si>
  <si>
    <r>
      <t>Madeleines ChocoNoir</t>
    </r>
    <r>
      <rPr>
        <sz val="11"/>
        <color rgb="FF800000"/>
        <rFont val="Times New Roman"/>
        <family val="1"/>
      </rPr>
      <t xml:space="preserve"> </t>
    </r>
    <r>
      <rPr>
        <sz val="8"/>
        <color rgb="FF800000"/>
        <rFont val="Times New Roman"/>
        <family val="1"/>
      </rPr>
      <t>(50 indiv.)</t>
    </r>
  </si>
  <si>
    <r>
      <t>Cakes Raisins</t>
    </r>
    <r>
      <rPr>
        <sz val="8"/>
        <color rgb="FF800000"/>
        <rFont val="Times New Roman"/>
        <family val="1"/>
      </rPr>
      <t xml:space="preserve"> (30 indiv.)</t>
    </r>
  </si>
  <si>
    <r>
      <t>Génois ChocoLait</t>
    </r>
    <r>
      <rPr>
        <sz val="8"/>
        <color rgb="FF800000"/>
        <rFont val="Times New Roman"/>
        <family val="1"/>
      </rPr>
      <t xml:space="preserve"> (30 indiv.)</t>
    </r>
  </si>
  <si>
    <r>
      <t>Longues ChocoNoir Orange</t>
    </r>
    <r>
      <rPr>
        <sz val="8"/>
        <color rgb="FF800000"/>
        <rFont val="Times New Roman"/>
        <family val="1"/>
      </rPr>
      <t xml:space="preserve"> (20x2) </t>
    </r>
  </si>
  <si>
    <r>
      <t xml:space="preserve">Bijou Cacao </t>
    </r>
    <r>
      <rPr>
        <sz val="8"/>
        <color rgb="FF800000"/>
        <rFont val="Times New Roman"/>
        <family val="1"/>
      </rPr>
      <t>(20 indiv.)</t>
    </r>
  </si>
  <si>
    <r>
      <t>Financiers aux Amandes</t>
    </r>
    <r>
      <rPr>
        <sz val="8"/>
        <color rgb="FF800000"/>
        <rFont val="Times New Roman"/>
        <family val="1"/>
      </rPr>
      <t xml:space="preserve"> (30 indiv.)</t>
    </r>
  </si>
  <si>
    <r>
      <t>Galettes Pur Beurre</t>
    </r>
    <r>
      <rPr>
        <sz val="8"/>
        <color rgb="FF800000"/>
        <rFont val="Times New Roman"/>
        <family val="1"/>
      </rPr>
      <t xml:space="preserve"> (48x2)</t>
    </r>
  </si>
  <si>
    <r>
      <t xml:space="preserve">Moelleux au Chocolat </t>
    </r>
    <r>
      <rPr>
        <sz val="8"/>
        <color rgb="FF800000"/>
        <rFont val="Times New Roman"/>
        <family val="1"/>
      </rPr>
      <t>(30 indiv.)</t>
    </r>
  </si>
  <si>
    <r>
      <t>Cigarettes Fourrées Chocolat Noisettes</t>
    </r>
    <r>
      <rPr>
        <sz val="8"/>
        <color rgb="FF800000"/>
        <rFont val="Times New Roman"/>
        <family val="1"/>
      </rPr>
      <t xml:space="preserve"> (45x2)</t>
    </r>
  </si>
  <si>
    <r>
      <t xml:space="preserve">Sablés CocoLait </t>
    </r>
    <r>
      <rPr>
        <sz val="8"/>
        <color rgb="FF800000"/>
        <rFont val="Times New Roman"/>
        <family val="1"/>
      </rPr>
      <t>(24x2)</t>
    </r>
  </si>
  <si>
    <r>
      <t>Biscuits Cuillers</t>
    </r>
    <r>
      <rPr>
        <sz val="8"/>
        <color rgb="FF800000"/>
        <rFont val="Times New Roman"/>
        <family val="1"/>
      </rPr>
      <t xml:space="preserve"> (10x6) </t>
    </r>
  </si>
  <si>
    <r>
      <t xml:space="preserve">Cakes aux Fruits </t>
    </r>
    <r>
      <rPr>
        <sz val="8"/>
        <color rgb="FF800000"/>
        <rFont val="Times New Roman"/>
        <family val="1"/>
      </rPr>
      <t>(20 indiv.)</t>
    </r>
  </si>
  <si>
    <r>
      <t xml:space="preserve">Sablés Viennois </t>
    </r>
    <r>
      <rPr>
        <sz val="8"/>
        <color rgb="FF800000"/>
        <rFont val="Times New Roman"/>
        <family val="1"/>
      </rPr>
      <t xml:space="preserve">(32x2) </t>
    </r>
  </si>
  <si>
    <r>
      <t xml:space="preserve">Fondants Citron </t>
    </r>
    <r>
      <rPr>
        <sz val="8"/>
        <color rgb="FF800000"/>
        <rFont val="Times New Roman"/>
        <family val="1"/>
      </rPr>
      <t>(30 indiv.)</t>
    </r>
  </si>
  <si>
    <t>DATE :</t>
  </si>
  <si>
    <t>Nom (+ entreprise) :</t>
  </si>
  <si>
    <t>Ville :</t>
  </si>
  <si>
    <r>
      <t>J'ai changé d'adresse</t>
    </r>
    <r>
      <rPr>
        <sz val="10"/>
        <color theme="5" tint="-0.499984740745262"/>
        <rFont val="Times New Roman"/>
        <family val="1"/>
      </rPr>
      <t xml:space="preserve"> (je coche cette case et vous communique ci-dessus mes nouvelles coordonnées)</t>
    </r>
  </si>
  <si>
    <t>NOMS</t>
  </si>
  <si>
    <t xml:space="preserve"> </t>
  </si>
  <si>
    <t>RAPPEL</t>
  </si>
  <si>
    <t xml:space="preserve">
G</t>
  </si>
  <si>
    <t>Mad Nature</t>
  </si>
  <si>
    <t>Mad Lait</t>
  </si>
  <si>
    <t>Mad Noir</t>
  </si>
  <si>
    <t>Longues Nature</t>
  </si>
  <si>
    <t>Longues ChocoLait</t>
  </si>
  <si>
    <t>Cakes Raisin</t>
  </si>
  <si>
    <t>Génois Lait</t>
  </si>
  <si>
    <t>Longues
Noir Orange</t>
  </si>
  <si>
    <t>Fraise</t>
  </si>
  <si>
    <t>ChocoPépites</t>
  </si>
  <si>
    <t>Choco Lait &amp; Caramel</t>
  </si>
  <si>
    <t>Cacao</t>
  </si>
  <si>
    <t>Panach'</t>
  </si>
  <si>
    <t>Financiers</t>
  </si>
  <si>
    <t>Assortiment</t>
  </si>
  <si>
    <t>Méli-Mélo</t>
  </si>
  <si>
    <t>Galettes Pur Beurre</t>
  </si>
  <si>
    <t>Moelleux Chocolat</t>
  </si>
  <si>
    <t>Ciga. Choco</t>
  </si>
  <si>
    <t>Cookies</t>
  </si>
  <si>
    <t>Sablés CocoLait</t>
  </si>
  <si>
    <t>Cuillers</t>
  </si>
  <si>
    <t>Cakes aux Fruits</t>
  </si>
  <si>
    <t>Brins de Framboises</t>
  </si>
  <si>
    <t>P'tit Déj Croustill'</t>
  </si>
  <si>
    <t>S. Viennois</t>
  </si>
  <si>
    <t>Fondants Citron</t>
  </si>
  <si>
    <t>…</t>
  </si>
  <si>
    <r>
      <t>Total boîtes par personne</t>
    </r>
    <r>
      <rPr>
        <sz val="8"/>
        <color indexed="9"/>
        <rFont val="Times New Roman"/>
        <family val="1"/>
      </rPr>
      <t xml:space="preserve">
</t>
    </r>
    <r>
      <rPr>
        <sz val="7.5"/>
        <color indexed="9"/>
        <rFont val="Times New Roman"/>
        <family val="1"/>
      </rPr>
      <t>(Rayez les cases dont les boîtes sont distribuées)</t>
    </r>
  </si>
  <si>
    <t>btes/pers</t>
  </si>
  <si>
    <r>
      <t>Montant par personne</t>
    </r>
    <r>
      <rPr>
        <sz val="9"/>
        <color indexed="9"/>
        <rFont val="Times New Roman"/>
        <family val="1"/>
      </rPr>
      <t xml:space="preserve">
</t>
    </r>
    <r>
      <rPr>
        <sz val="7.5"/>
        <color indexed="9"/>
        <rFont val="Times New Roman"/>
        <family val="1"/>
      </rPr>
      <t>(Rayez les cases dont vous avez reçu le règlement)</t>
    </r>
  </si>
  <si>
    <t>€/personne</t>
  </si>
  <si>
    <t>PAGE N° :</t>
  </si>
  <si>
    <t>Total de boite Page 1+2</t>
  </si>
  <si>
    <t>Total de boîtes Page 1</t>
  </si>
  <si>
    <t>Montant Commande Page 1</t>
  </si>
  <si>
    <t>1/3</t>
  </si>
  <si>
    <t>2/3</t>
  </si>
  <si>
    <t>3/3</t>
  </si>
  <si>
    <t>Montant Commande PAGE 1 + PAGE 2</t>
  </si>
  <si>
    <t>Montant Commande PAGE 1 + PAGE 2 + PAGE 3</t>
  </si>
  <si>
    <t>Total de boîtes Page 2</t>
  </si>
  <si>
    <t>Total de boîtes Page 1 + 2 + 3</t>
  </si>
  <si>
    <t>Total de boîtes Page 1+2+3</t>
  </si>
  <si>
    <t xml:space="preserve">Total de boîtes Page 1 + 2 </t>
  </si>
  <si>
    <t>Total de boîtes Page 3</t>
  </si>
  <si>
    <t xml:space="preserve">         Le cumul de vos points se fera automatiquement au cours de vos différents achats. Votre encours de Points Cadeaux est mentionné sur vos factures </t>
  </si>
  <si>
    <t xml:space="preserve">         et sur le www.bijou.com. </t>
  </si>
  <si>
    <t xml:space="preserve">                     - Pour votre première commande ou si la date de votre dernière commande est supérieure ou égale à 2 ans : règlement à la commande,</t>
  </si>
  <si>
    <r>
      <t xml:space="preserve">Bijou Caramel ChocoLait </t>
    </r>
    <r>
      <rPr>
        <sz val="8"/>
        <color rgb="FF800000"/>
        <rFont val="Times New Roman"/>
        <family val="1"/>
      </rPr>
      <t>(20 indiv.)</t>
    </r>
  </si>
  <si>
    <r>
      <t>Longues Nature</t>
    </r>
    <r>
      <rPr>
        <sz val="8"/>
        <color rgb="FF800000"/>
        <rFont val="Times New Roman"/>
        <family val="1"/>
      </rPr>
      <t xml:space="preserve"> (20x2)                                     </t>
    </r>
  </si>
  <si>
    <r>
      <t>Longues ChocoLait</t>
    </r>
    <r>
      <rPr>
        <sz val="8"/>
        <color rgb="FF800000"/>
        <rFont val="Times New Roman"/>
        <family val="1"/>
      </rPr>
      <t xml:space="preserve"> (20x2)                              </t>
    </r>
  </si>
  <si>
    <r>
      <t>Bijou Fraise</t>
    </r>
    <r>
      <rPr>
        <sz val="8"/>
        <color rgb="FF800000"/>
        <rFont val="Times New Roman"/>
        <family val="1"/>
      </rPr>
      <t xml:space="preserve"> (20 indiv.)</t>
    </r>
    <r>
      <rPr>
        <sz val="9"/>
        <color rgb="FF800000"/>
        <rFont val="Times New Roman"/>
        <family val="1"/>
      </rPr>
      <t xml:space="preserve">     </t>
    </r>
    <r>
      <rPr>
        <sz val="10"/>
        <color rgb="FF800000"/>
        <rFont val="Times New Roman"/>
        <family val="1"/>
      </rPr>
      <t xml:space="preserve">   </t>
    </r>
  </si>
  <si>
    <r>
      <t>Cookies Chocolat Noisettes</t>
    </r>
    <r>
      <rPr>
        <sz val="8"/>
        <color rgb="FF800000"/>
        <rFont val="Times New Roman"/>
        <family val="1"/>
      </rPr>
      <t xml:space="preserve"> (24x2)         </t>
    </r>
  </si>
  <si>
    <r>
      <t xml:space="preserve">Brins de Framboises </t>
    </r>
    <r>
      <rPr>
        <sz val="8"/>
        <color rgb="FF800000"/>
        <rFont val="Times New Roman"/>
        <family val="1"/>
      </rPr>
      <t>(7x7)</t>
    </r>
  </si>
  <si>
    <r>
      <t>P'tit-Déj ChocoCroustill'</t>
    </r>
    <r>
      <rPr>
        <sz val="8"/>
        <color rgb="FF800000"/>
        <rFont val="Times New Roman"/>
        <family val="1"/>
      </rPr>
      <t xml:space="preserve"> (24x2)      </t>
    </r>
  </si>
  <si>
    <r>
      <t>Mini Crêpes ChocoLait</t>
    </r>
    <r>
      <rPr>
        <sz val="8"/>
        <color rgb="FF800000"/>
        <rFont val="Times New Roman"/>
        <family val="1"/>
      </rPr>
      <t xml:space="preserve"> </t>
    </r>
    <r>
      <rPr>
        <sz val="9"/>
        <color rgb="FF800000"/>
        <rFont val="Times New Roman"/>
        <family val="1"/>
      </rPr>
      <t>(4 barquettes de 18 Crêpes)</t>
    </r>
  </si>
  <si>
    <r>
      <rPr>
        <sz val="13"/>
        <color theme="5" tint="-0.499984740745262"/>
        <rFont val="Times New Roman"/>
        <family val="1"/>
      </rPr>
      <t>Brins de ChocoCaramel</t>
    </r>
    <r>
      <rPr>
        <sz val="8"/>
        <color rgb="FF800000"/>
        <rFont val="Times New Roman"/>
        <family val="1"/>
      </rPr>
      <t xml:space="preserve"> </t>
    </r>
    <r>
      <rPr>
        <sz val="9"/>
        <color rgb="FF800000"/>
        <rFont val="Times New Roman"/>
        <family val="1"/>
      </rPr>
      <t>(4 étuis de 6)</t>
    </r>
  </si>
  <si>
    <t>Port. :</t>
  </si>
  <si>
    <t xml:space="preserve">Port : </t>
  </si>
  <si>
    <t xml:space="preserve">E-mail : </t>
  </si>
  <si>
    <t>TARIF</t>
  </si>
  <si>
    <t>AVANTAGES</t>
  </si>
  <si>
    <t>POINTS CADEAUX</t>
  </si>
  <si>
    <t>COMMANDE</t>
  </si>
  <si>
    <t>LIVRAISON</t>
  </si>
  <si>
    <t>REGLEMENT</t>
  </si>
  <si>
    <r>
      <t xml:space="preserve">         . </t>
    </r>
    <r>
      <rPr>
        <b/>
        <sz val="11"/>
        <color rgb="FF663300"/>
        <rFont val="Arial"/>
        <family val="2"/>
      </rPr>
      <t>CADEAUX*</t>
    </r>
    <r>
      <rPr>
        <sz val="11"/>
        <color rgb="FF663300"/>
        <rFont val="Arial"/>
        <family val="2"/>
      </rPr>
      <t xml:space="preserve"> : cumulez vos Points Cadeaux sur plusieurs factures et choisissez vos cadeaux (Catalogue Trésors disponible sur simple demande).</t>
    </r>
  </si>
  <si>
    <r>
      <t xml:space="preserve">       . </t>
    </r>
    <r>
      <rPr>
        <b/>
        <sz val="11"/>
        <color rgb="FF663300"/>
        <rFont val="Arial"/>
        <family val="2"/>
      </rPr>
      <t>Chèques</t>
    </r>
    <r>
      <rPr>
        <sz val="11"/>
        <color rgb="FF663300"/>
        <rFont val="Arial"/>
        <family val="2"/>
      </rPr>
      <t xml:space="preserve"> : vous pouvez transmettre les règlements individuels de vos acheteurs (chèques multiples libellés au nom de Bijou), par courrier </t>
    </r>
  </si>
  <si>
    <r>
      <t xml:space="preserve">       . </t>
    </r>
    <r>
      <rPr>
        <b/>
        <sz val="11"/>
        <color rgb="FF663300"/>
        <rFont val="Arial"/>
        <family val="2"/>
      </rPr>
      <t>Espèces</t>
    </r>
    <r>
      <rPr>
        <sz val="11"/>
        <color rgb="FF663300"/>
        <rFont val="Arial"/>
        <family val="2"/>
      </rPr>
      <t xml:space="preserve"> : uniquement dans le cadre d'une livraison effectuée par un Chargé de Clientèle Bijou. </t>
    </r>
  </si>
  <si>
    <r>
      <t xml:space="preserve">       . </t>
    </r>
    <r>
      <rPr>
        <b/>
        <sz val="11"/>
        <color rgb="FF663300"/>
        <rFont val="Arial"/>
        <family val="2"/>
      </rPr>
      <t>Carte bancaire</t>
    </r>
    <r>
      <rPr>
        <sz val="11"/>
        <color rgb="FF663300"/>
        <rFont val="Arial"/>
        <family val="2"/>
      </rPr>
      <t xml:space="preserve"> :</t>
    </r>
  </si>
  <si>
    <r>
      <rPr>
        <b/>
        <u/>
        <sz val="11"/>
        <color rgb="FF663300"/>
        <rFont val="Arial"/>
        <family val="2"/>
      </rPr>
      <t>POUR VOS COMMANDES</t>
    </r>
    <r>
      <rPr>
        <b/>
        <sz val="11"/>
        <color rgb="FF663300"/>
        <rFont val="Arial"/>
        <family val="2"/>
      </rPr>
      <t xml:space="preserve"> : commandes@bijou.com</t>
    </r>
  </si>
  <si>
    <r>
      <rPr>
        <b/>
        <u/>
        <sz val="11"/>
        <color rgb="FF663300"/>
        <rFont val="Arial"/>
        <family val="2"/>
      </rPr>
      <t>POUR VOS DEMANDES DE RENSEIGNEMENTS</t>
    </r>
    <r>
      <rPr>
        <b/>
        <sz val="11"/>
        <color rgb="FF663300"/>
        <rFont val="Arial"/>
        <family val="2"/>
      </rPr>
      <t xml:space="preserve"> : infos@bijou.com</t>
    </r>
  </si>
  <si>
    <t>Mini CrêpesLait</t>
  </si>
  <si>
    <t>Brins ChocoCaramel</t>
  </si>
  <si>
    <t>Mes observations et demandes de documentation :</t>
  </si>
  <si>
    <t>RECAPITULATIF DE COMMANDES</t>
  </si>
  <si>
    <r>
      <t xml:space="preserve">Total
de boîtes
Page 1
</t>
    </r>
    <r>
      <rPr>
        <b/>
        <sz val="8"/>
        <color theme="0"/>
        <rFont val="Times New Roman"/>
        <family val="1"/>
      </rPr>
      <t xml:space="preserve">(par référence) </t>
    </r>
  </si>
  <si>
    <r>
      <t xml:space="preserve">Total €
Page 1
</t>
    </r>
    <r>
      <rPr>
        <b/>
        <sz val="8"/>
        <color theme="0"/>
        <rFont val="Times New Roman"/>
        <family val="1"/>
      </rPr>
      <t xml:space="preserve">(TTC)
</t>
    </r>
    <r>
      <rPr>
        <b/>
        <sz val="1"/>
        <color theme="0"/>
        <rFont val="Times New Roman"/>
        <family val="1"/>
      </rPr>
      <t>.</t>
    </r>
  </si>
  <si>
    <r>
      <t xml:space="preserve">Total
de boîtes
Page 2
</t>
    </r>
    <r>
      <rPr>
        <b/>
        <sz val="8"/>
        <color theme="0"/>
        <rFont val="Times New Roman"/>
        <family val="1"/>
      </rPr>
      <t>(par référence)</t>
    </r>
  </si>
  <si>
    <r>
      <t xml:space="preserve">Total € Page 1+2
</t>
    </r>
    <r>
      <rPr>
        <b/>
        <sz val="8"/>
        <color theme="0"/>
        <rFont val="Times New Roman"/>
        <family val="1"/>
      </rPr>
      <t xml:space="preserve">(TTC)
</t>
    </r>
    <r>
      <rPr>
        <b/>
        <sz val="1"/>
        <color theme="0"/>
        <rFont val="Times New Roman"/>
        <family val="1"/>
      </rPr>
      <t>.</t>
    </r>
  </si>
  <si>
    <r>
      <t xml:space="preserve">Total
de boîtes
Page 3
</t>
    </r>
    <r>
      <rPr>
        <b/>
        <sz val="8"/>
        <color theme="0"/>
        <rFont val="Times New Roman"/>
        <family val="1"/>
      </rPr>
      <t xml:space="preserve">(par référence) </t>
    </r>
  </si>
  <si>
    <r>
      <t xml:space="preserve">Total € Page 1+2+3
</t>
    </r>
    <r>
      <rPr>
        <b/>
        <sz val="8"/>
        <color theme="0"/>
        <rFont val="Times New Roman"/>
        <family val="1"/>
      </rPr>
      <t xml:space="preserve">(TTC)
</t>
    </r>
    <r>
      <rPr>
        <b/>
        <sz val="1"/>
        <color theme="0"/>
        <rFont val="Times New Roman"/>
        <family val="1"/>
      </rPr>
      <t>.</t>
    </r>
  </si>
  <si>
    <t>Financiers Poire ChocoNoir</t>
  </si>
  <si>
    <r>
      <t xml:space="preserve">Financiers Poire ChocoNoir </t>
    </r>
    <r>
      <rPr>
        <sz val="8"/>
        <color rgb="FF800000"/>
        <rFont val="Times New Roman"/>
        <family val="1"/>
      </rPr>
      <t>(25 indiv.)</t>
    </r>
  </si>
  <si>
    <t xml:space="preserve">         Téléchargez votre planning de commandes dans la partie "Téléchargement" du www.bijou.com</t>
  </si>
  <si>
    <t>Farandoles Madeleines</t>
  </si>
  <si>
    <t>Du Lundi au Jeudi de 8h à 19h00 - Le Vendredi de 8h à 18h30 - Le samedi de 9h à 12h et de 14h à 17h</t>
  </si>
  <si>
    <r>
      <t xml:space="preserve">         . </t>
    </r>
    <r>
      <rPr>
        <b/>
        <sz val="11"/>
        <color rgb="FF663300"/>
        <rFont val="Arial"/>
        <family val="2"/>
      </rPr>
      <t>GRATUIT</t>
    </r>
    <r>
      <rPr>
        <sz val="11"/>
        <color rgb="FF663300"/>
        <rFont val="Arial"/>
        <family val="2"/>
      </rPr>
      <t xml:space="preserve"> : livraison gratuite là ou vous le désirez en France métropolitaine hors Corse (commande minimale de 10 boîtes)</t>
    </r>
  </si>
  <si>
    <t xml:space="preserve">         . Pour une commande inférieure à 10 boîtes, la participation aux frais de port est de 7€.</t>
  </si>
  <si>
    <t xml:space="preserve">         . Les prix s'entendent nets (franco de port et d'emballage, toutes taxes comprises) pour toute commande à partir de 10 boîtes en France métropolitaine hors Corse.</t>
  </si>
  <si>
    <t xml:space="preserve">         Cumulez des Points Cadeaux et recevez des cadeaux* !</t>
  </si>
  <si>
    <t xml:space="preserve">         C'est simple : chaque boîte achetée vous fait gagner 1 point.</t>
  </si>
  <si>
    <t>Email : commandes@bijou.com</t>
  </si>
  <si>
    <t xml:space="preserve">Internet : www.bijou.com  </t>
  </si>
  <si>
    <t>PRINTEMPS/ÉTÉ 2022</t>
  </si>
  <si>
    <t xml:space="preserve"> Tarif valable du 03/01/22 au 19/08/22</t>
  </si>
  <si>
    <r>
      <rPr>
        <b/>
        <sz val="13"/>
        <color theme="9" tint="-0.249977111117893"/>
        <rFont val="Times New Roman"/>
        <family val="1"/>
      </rPr>
      <t xml:space="preserve">Farandole Madeleines </t>
    </r>
    <r>
      <rPr>
        <sz val="8"/>
        <color theme="9" tint="-0.249977111117893"/>
        <rFont val="Times New Roman"/>
        <family val="1"/>
      </rPr>
      <t>(30 indiv.)</t>
    </r>
    <r>
      <rPr>
        <sz val="13"/>
        <color theme="9" tint="-0.249977111117893"/>
        <rFont val="Times New Roman"/>
        <family val="1"/>
      </rPr>
      <t xml:space="preserve"> - </t>
    </r>
    <r>
      <rPr>
        <sz val="10"/>
        <color theme="9" tint="-0.249977111117893"/>
        <rFont val="Times New Roman"/>
        <family val="1"/>
      </rPr>
      <t>Nouvelle composition</t>
    </r>
  </si>
  <si>
    <r>
      <rPr>
        <b/>
        <sz val="13"/>
        <color theme="9" tint="-0.249977111117893"/>
        <rFont val="Times New Roman"/>
        <family val="1"/>
      </rPr>
      <t>ChocoPépites</t>
    </r>
    <r>
      <rPr>
        <sz val="13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>(20 indiv.)</t>
    </r>
  </si>
  <si>
    <r>
      <rPr>
        <b/>
        <sz val="13"/>
        <color theme="9" tint="-0.249977111117893"/>
        <rFont val="Times New Roman"/>
        <family val="1"/>
      </rPr>
      <t>Panach'Fruits</t>
    </r>
    <r>
      <rPr>
        <b/>
        <sz val="8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 xml:space="preserve">(30 indiv.) - </t>
    </r>
    <r>
      <rPr>
        <sz val="10"/>
        <color theme="9" tint="-0.249977111117893"/>
        <rFont val="Times New Roman"/>
        <family val="1"/>
      </rPr>
      <t>Nouvelle composition</t>
    </r>
  </si>
  <si>
    <r>
      <rPr>
        <b/>
        <sz val="13"/>
        <color theme="9" tint="-0.249977111117893"/>
        <rFont val="Times New Roman"/>
        <family val="1"/>
      </rPr>
      <t>Méli-Mélo de Biscuits</t>
    </r>
    <r>
      <rPr>
        <sz val="13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 xml:space="preserve">(46x2) </t>
    </r>
    <r>
      <rPr>
        <sz val="13"/>
        <color theme="9" tint="-0.249977111117893"/>
        <rFont val="Times New Roman"/>
        <family val="1"/>
      </rPr>
      <t xml:space="preserve">- </t>
    </r>
    <r>
      <rPr>
        <sz val="10"/>
        <color theme="9" tint="-0.249977111117893"/>
        <rFont val="Times New Roman"/>
        <family val="1"/>
      </rPr>
      <t>Nouvelle composition</t>
    </r>
  </si>
  <si>
    <r>
      <t>Assortiment de Pâtisseries</t>
    </r>
    <r>
      <rPr>
        <b/>
        <sz val="8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 xml:space="preserve">(30 indiv.) - </t>
    </r>
    <r>
      <rPr>
        <sz val="10"/>
        <color theme="9" tint="-0.249977111117893"/>
        <rFont val="Times New Roman"/>
        <family val="1"/>
      </rPr>
      <t>Nouvelle compo</t>
    </r>
  </si>
  <si>
    <r>
      <rPr>
        <b/>
        <sz val="13"/>
        <color theme="9" tint="-0.249977111117893"/>
        <rFont val="Times New Roman"/>
        <family val="1"/>
      </rPr>
      <t xml:space="preserve">Boîte collector Mad. ChocoLait </t>
    </r>
    <r>
      <rPr>
        <sz val="8"/>
        <color theme="9" tint="-0.249977111117893"/>
        <rFont val="Times New Roman"/>
        <family val="1"/>
      </rPr>
      <t>(12 indiv.)</t>
    </r>
  </si>
  <si>
    <t xml:space="preserve">         . Ce tarif est applicable pour toutes commandes effectuées jusqu'au 19 août 2022.</t>
  </si>
  <si>
    <r>
      <t xml:space="preserve">         . </t>
    </r>
    <r>
      <rPr>
        <b/>
        <sz val="11"/>
        <color rgb="FF663300"/>
        <rFont val="Arial"/>
        <family val="2"/>
      </rPr>
      <t>BIENVENUE</t>
    </r>
    <r>
      <rPr>
        <sz val="11"/>
        <color rgb="FF663300"/>
        <rFont val="Arial"/>
        <family val="2"/>
      </rPr>
      <t xml:space="preserve"> : 1 boîte collector Bijou en cadeau de bienvenue lors de votre 1ère commande (à partir de 20 boîtes).</t>
    </r>
  </si>
  <si>
    <r>
      <t xml:space="preserve">         . </t>
    </r>
    <r>
      <rPr>
        <b/>
        <sz val="11"/>
        <color rgb="FF663300"/>
        <rFont val="Arial"/>
        <family val="2"/>
      </rPr>
      <t>BONUS*</t>
    </r>
    <r>
      <rPr>
        <sz val="11"/>
        <color rgb="FF663300"/>
        <rFont val="Arial"/>
        <family val="2"/>
      </rPr>
      <t xml:space="preserve"> : une boîte offerte au choix dans la gamme Bijou (hors Chocolats et Calendrier de l'Avent), toutes les tranches de 25 boîtes facturées par commande.</t>
    </r>
  </si>
  <si>
    <t>Courrier : 38 Route Louis Durand - Les Lacs - 87500 St Yrieix</t>
  </si>
  <si>
    <t xml:space="preserve">         . Vous disposez d'un planning de commandes : à l'aide de vcelui-ci, déterminez vos périodes de commandes. </t>
  </si>
  <si>
    <t xml:space="preserve">       . Vous commandez en tant que CSE autre regroupement de votre entreprise, Personnel, Association... :</t>
  </si>
  <si>
    <t>Madeleines BIJOU - 38 route Louis Durand - Les Lacs - 87500 Saint-Yrieix (France)</t>
  </si>
  <si>
    <r>
      <t xml:space="preserve">       . </t>
    </r>
    <r>
      <rPr>
        <b/>
        <sz val="11"/>
        <color rgb="FF663300"/>
        <rFont val="Arial"/>
        <family val="2"/>
      </rPr>
      <t>Virement</t>
    </r>
    <r>
      <rPr>
        <sz val="11"/>
        <color rgb="FF663300"/>
        <rFont val="Arial"/>
        <family val="2"/>
      </rPr>
      <t xml:space="preserve"> :</t>
    </r>
  </si>
  <si>
    <t xml:space="preserve"> - Références bancaires : Banque Tarneaud - IBAN - FR76 1055 8045 0712 3664 0020 217 - BIC : TARNFR2L</t>
  </si>
  <si>
    <t xml:space="preserve"> - Attention : merci de bien mentionner votre code client et numéro de facture pour la validation de votre paiement par virement.</t>
  </si>
  <si>
    <t xml:space="preserve">         . Vous souhaitez commander en dehors des dates indiquées sur le planning : pour les clients CSE, Entreprises, particuliers, collectivités… </t>
  </si>
  <si>
    <t xml:space="preserve">         Livraisons sous  48h/72h par transporteur indépendant (hors week-end, jours fériés et périodes de forte activité). Pour les clients associations, </t>
  </si>
  <si>
    <t xml:space="preserve">         contactez notre Service Commercial : 05 55 08 30 00 - infos@bijou.com - afin d'organiser au mieux votre livraison.</t>
  </si>
  <si>
    <r>
      <rPr>
        <b/>
        <u/>
        <sz val="11"/>
        <color rgb="FF663300"/>
        <rFont val="Arial"/>
        <family val="2"/>
      </rPr>
      <t>COURRIER</t>
    </r>
    <r>
      <rPr>
        <b/>
        <sz val="11"/>
        <color rgb="FF663300"/>
        <rFont val="Arial"/>
        <family val="2"/>
      </rPr>
      <t xml:space="preserve"> : Bijou - 38 Route Louis Durand - Les Lacs - 87500 Saint-Yrieix-La-Perche</t>
    </r>
  </si>
  <si>
    <t>Bte collector Mad. Lait</t>
  </si>
  <si>
    <t>Conditions générales de vente consultables sur le www.bijou.com ou sur simple demande : infos@bijou.com - 05 55 08 30 00 - Voir liste d'ingrédients sur le catalogue</t>
  </si>
  <si>
    <t>Madeleines ChocoPistache</t>
  </si>
  <si>
    <t>Brins de fraise &amp; Fraise des Bois</t>
  </si>
  <si>
    <t>ToutChoco Pépites Poire</t>
  </si>
  <si>
    <t>Moelleux Noisette</t>
  </si>
  <si>
    <t>CNRS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</si>
</sst>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  <numFmt numFmtId="170" formatCode="0#&quot; &quot;##&quot; &quot;##&quot; &quot;##&quot; &quot;##"/>
    <numFmt numFmtId="171" formatCode="00000"/>
    <numFmt numFmtId="172" formatCode="#,##0.00\ &quot;€&quot;"/>
    <numFmt numFmtId="173" formatCode="dd/mm/yy"/>
    <numFmt numFmtId="174" formatCode="0&quot; &quot;"/>
  </numFmts>
  <fonts count="8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Times New Roman"/>
      <family val="1"/>
    </font>
    <font>
      <sz val="8"/>
      <color indexed="16"/>
      <name val="Times New Roman"/>
      <family val="1"/>
    </font>
    <font>
      <b/>
      <sz val="10"/>
      <color indexed="16"/>
      <name val="Times New Roman"/>
      <family val="1"/>
    </font>
    <font>
      <sz val="10"/>
      <color indexed="16"/>
      <name val="Times New Roman"/>
      <family val="1"/>
    </font>
    <font>
      <b/>
      <sz val="12"/>
      <color indexed="16"/>
      <name val="Times New Roman"/>
      <family val="1"/>
    </font>
    <font>
      <sz val="11"/>
      <color indexed="16"/>
      <name val="Times New Roman"/>
      <family val="1"/>
    </font>
    <font>
      <sz val="9"/>
      <color indexed="16"/>
      <name val="Times New Roman"/>
      <family val="1"/>
    </font>
    <font>
      <sz val="14"/>
      <color indexed="16"/>
      <name val="Times New Roman"/>
      <family val="1"/>
    </font>
    <font>
      <sz val="7"/>
      <color indexed="16"/>
      <name val="Times New Roman"/>
      <family val="1"/>
    </font>
    <font>
      <sz val="8.5"/>
      <color indexed="16"/>
      <name val="Times New Roman"/>
      <family val="1"/>
    </font>
    <font>
      <sz val="18"/>
      <color indexed="16"/>
      <name val="Wingdings 2"/>
      <family val="1"/>
      <charset val="2"/>
    </font>
    <font>
      <sz val="10"/>
      <name val="Arial"/>
      <family val="2"/>
    </font>
    <font>
      <sz val="10.5"/>
      <color rgb="FF800000"/>
      <name val="Times New Roman"/>
      <family val="1"/>
    </font>
    <font>
      <sz val="9"/>
      <color rgb="FF800000"/>
      <name val="Times New Roman"/>
      <family val="1"/>
    </font>
    <font>
      <sz val="10"/>
      <color rgb="FF800000"/>
      <name val="Times New Roman"/>
      <family val="1"/>
    </font>
    <font>
      <b/>
      <sz val="12"/>
      <color rgb="FF800000"/>
      <name val="Times New Roman"/>
      <family val="1"/>
    </font>
    <font>
      <sz val="11"/>
      <color theme="1"/>
      <name val="Times New Roman"/>
      <family val="1"/>
    </font>
    <font>
      <sz val="11"/>
      <color theme="5" tint="-0.499984740745262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13"/>
      <color rgb="FF800000"/>
      <name val="Times New Roman"/>
      <family val="1"/>
    </font>
    <font>
      <b/>
      <sz val="10"/>
      <color rgb="FF800000"/>
      <name val="Times New Roman"/>
      <family val="1"/>
    </font>
    <font>
      <sz val="8"/>
      <color rgb="FF800000"/>
      <name val="Times New Roman"/>
      <family val="1"/>
    </font>
    <font>
      <sz val="12"/>
      <color rgb="FF800000"/>
      <name val="Times New Roman"/>
      <family val="1"/>
    </font>
    <font>
      <sz val="11"/>
      <color rgb="FF800000"/>
      <name val="Times New Roman"/>
      <family val="1"/>
    </font>
    <font>
      <b/>
      <sz val="8"/>
      <color rgb="FF800000"/>
      <name val="Times New Roman"/>
      <family val="1"/>
    </font>
    <font>
      <sz val="10"/>
      <color rgb="FF800000"/>
      <name val="Arial"/>
      <family val="2"/>
    </font>
    <font>
      <i/>
      <sz val="8"/>
      <color rgb="FF800000"/>
      <name val="Times New Roman"/>
      <family val="1"/>
    </font>
    <font>
      <sz val="14"/>
      <color rgb="FF800000"/>
      <name val="Times New Roman"/>
      <family val="1"/>
    </font>
    <font>
      <b/>
      <sz val="16"/>
      <color rgb="FF800000"/>
      <name val="Times New Roman"/>
      <family val="1"/>
    </font>
    <font>
      <b/>
      <sz val="14"/>
      <color rgb="FF800000"/>
      <name val="Times New Roman"/>
      <family val="1"/>
    </font>
    <font>
      <sz val="18"/>
      <color rgb="FF800000"/>
      <name val="Wingdings"/>
      <charset val="2"/>
    </font>
    <font>
      <sz val="16"/>
      <color rgb="FF800000"/>
      <name val="Wingdings 2"/>
      <family val="1"/>
      <charset val="2"/>
    </font>
    <font>
      <sz val="16"/>
      <color rgb="FF800000"/>
      <name val="Wingdings"/>
      <charset val="2"/>
    </font>
    <font>
      <b/>
      <i/>
      <sz val="12"/>
      <color indexed="16"/>
      <name val="Times New Roman"/>
      <family val="1"/>
    </font>
    <font>
      <sz val="12"/>
      <color indexed="16"/>
      <name val="Times New Roman"/>
      <family val="1"/>
    </font>
    <font>
      <sz val="12"/>
      <color indexed="12"/>
      <name val="Times New Roman"/>
      <family val="1"/>
    </font>
    <font>
      <i/>
      <sz val="10"/>
      <color indexed="16"/>
      <name val="Times New Roman"/>
      <family val="1"/>
    </font>
    <font>
      <sz val="10"/>
      <color indexed="60"/>
      <name val="Times New Roman"/>
      <family val="1"/>
    </font>
    <font>
      <sz val="10"/>
      <color theme="5" tint="-0.499984740745262"/>
      <name val="Calibri"/>
      <family val="2"/>
      <scheme val="minor"/>
    </font>
    <font>
      <sz val="6"/>
      <color indexed="12"/>
      <name val="Times New Roman"/>
      <family val="1"/>
    </font>
    <font>
      <b/>
      <sz val="14"/>
      <color theme="5" tint="-0.499984740745262"/>
      <name val="Times New Roman"/>
      <family val="1"/>
    </font>
    <font>
      <sz val="10"/>
      <color indexed="12"/>
      <name val="Times New Roman"/>
      <family val="1"/>
    </font>
    <font>
      <b/>
      <sz val="14"/>
      <color indexed="16"/>
      <name val="Times New Roman"/>
      <family val="1"/>
    </font>
    <font>
      <b/>
      <sz val="9"/>
      <color theme="5" tint="-0.499984740745262"/>
      <name val="Times New Roman"/>
      <family val="1"/>
    </font>
    <font>
      <sz val="8"/>
      <color indexed="9"/>
      <name val="Times New Roman"/>
      <family val="1"/>
    </font>
    <font>
      <sz val="7.5"/>
      <color indexed="9"/>
      <name val="Times New Roman"/>
      <family val="1"/>
    </font>
    <font>
      <b/>
      <sz val="8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9"/>
      <color indexed="9"/>
      <name val="Times New Roman"/>
      <family val="1"/>
    </font>
    <font>
      <b/>
      <sz val="9"/>
      <color indexed="9"/>
      <name val="Times New Roman"/>
      <family val="1"/>
    </font>
    <font>
      <b/>
      <sz val="20"/>
      <color theme="5" tint="-0.499984740745262"/>
      <name val="Arial Black"/>
      <family val="2"/>
    </font>
    <font>
      <b/>
      <sz val="10"/>
      <color theme="5" tint="-0.499984740745262"/>
      <name val="Times New Roman"/>
      <family val="1"/>
    </font>
    <font>
      <sz val="13"/>
      <color theme="5" tint="-0.499984740745262"/>
      <name val="Times New Roman"/>
      <family val="1"/>
    </font>
    <font>
      <sz val="10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rgb="FF663300"/>
      <name val="Times New Roman"/>
      <family val="1"/>
    </font>
    <font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color rgb="FF663300"/>
      <name val="Arial"/>
      <family val="2"/>
    </font>
    <font>
      <b/>
      <sz val="11"/>
      <color rgb="FF663300"/>
      <name val="Arial"/>
      <family val="2"/>
    </font>
    <font>
      <b/>
      <u/>
      <sz val="11"/>
      <color rgb="FF663300"/>
      <name val="Arial"/>
      <family val="2"/>
    </font>
    <font>
      <b/>
      <sz val="10"/>
      <color theme="0"/>
      <name val="Times New Roman"/>
      <family val="1"/>
    </font>
    <font>
      <b/>
      <sz val="14"/>
      <color theme="0"/>
      <name val="Times New Roman"/>
      <family val="1"/>
    </font>
    <font>
      <sz val="6"/>
      <color theme="0"/>
      <name val="Times New Roman"/>
      <family val="1"/>
    </font>
    <font>
      <b/>
      <sz val="11"/>
      <color theme="0"/>
      <name val="Times New Roman"/>
      <family val="1"/>
    </font>
    <font>
      <b/>
      <sz val="8"/>
      <color theme="0"/>
      <name val="Times New Roman"/>
      <family val="1"/>
    </font>
    <font>
      <b/>
      <sz val="1"/>
      <color theme="0"/>
      <name val="Times New Roman"/>
      <family val="1"/>
    </font>
    <font>
      <sz val="9"/>
      <color theme="5" tint="-0.499984740745262"/>
      <name val="Times New Roman"/>
      <family val="1"/>
    </font>
    <font>
      <u/>
      <sz val="10"/>
      <color indexed="16"/>
      <name val="Times New Roman"/>
      <family val="1"/>
    </font>
    <font>
      <b/>
      <sz val="16"/>
      <color rgb="FF00B0F0"/>
      <name val="Times New Roman"/>
      <family val="1"/>
    </font>
    <font>
      <b/>
      <sz val="12"/>
      <color theme="5" tint="-0.499984740745262"/>
      <name val="Times New Roman"/>
      <family val="1"/>
    </font>
    <font>
      <sz val="13"/>
      <color theme="9" tint="-0.249977111117893"/>
      <name val="Times New Roman"/>
      <family val="1"/>
    </font>
    <font>
      <sz val="10.5"/>
      <color theme="9" tint="-0.249977111117893"/>
      <name val="Times New Roman"/>
      <family val="1"/>
    </font>
    <font>
      <sz val="12"/>
      <color theme="9" tint="-0.249977111117893"/>
      <name val="Times New Roman"/>
      <family val="1"/>
    </font>
    <font>
      <sz val="8"/>
      <color theme="9" tint="-0.249977111117893"/>
      <name val="Times New Roman"/>
      <family val="1"/>
    </font>
    <font>
      <b/>
      <sz val="12"/>
      <color theme="9" tint="-0.249977111117893"/>
      <name val="Times New Roman"/>
      <family val="1"/>
    </font>
    <font>
      <b/>
      <sz val="13"/>
      <color theme="9" tint="-0.249977111117893"/>
      <name val="Times New Roman"/>
      <family val="1"/>
    </font>
    <font>
      <b/>
      <sz val="8"/>
      <color theme="9" tint="-0.249977111117893"/>
      <name val="Times New Roman"/>
      <family val="1"/>
    </font>
    <font>
      <b/>
      <sz val="9"/>
      <color theme="9" tint="-0.249977111117893"/>
      <name val="Times New Roman"/>
      <family val="1"/>
    </font>
    <font>
      <b/>
      <sz val="10"/>
      <color theme="9" tint="-0.249977111117893"/>
      <name val="Times New Roman"/>
      <family val="1"/>
    </font>
    <font>
      <b/>
      <sz val="14"/>
      <color theme="9" tint="-0.249977111117893"/>
      <name val="Times New Roman"/>
      <family val="1"/>
    </font>
    <font>
      <b/>
      <sz val="18"/>
      <color rgb="FF00B0F0"/>
      <name val="Arial"/>
      <family val="2"/>
    </font>
    <font>
      <sz val="10"/>
      <color theme="9" tint="-0.249977111117893"/>
      <name val="Times New Roman"/>
      <family val="1"/>
    </font>
    <font>
      <b/>
      <sz val="2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6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3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9"/>
      </patternFill>
    </fill>
    <fill>
      <patternFill patternType="solid">
        <fgColor theme="7"/>
        <bgColor indexed="9"/>
      </patternFill>
    </fill>
    <fill>
      <patternFill patternType="solid">
        <fgColor theme="9" tint="-0.24994659260841701"/>
        <bgColor indexed="9"/>
      </patternFill>
    </fill>
    <fill>
      <patternFill patternType="solid">
        <fgColor rgb="FF996633"/>
        <bgColor indexed="9"/>
      </patternFill>
    </fill>
    <fill>
      <patternFill patternType="solid">
        <fgColor theme="9" tint="-0.249977111117893"/>
        <bgColor indexed="9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id">
        <fgColor rgb="FF79DCFF"/>
        <bgColor theme="0"/>
      </patternFill>
    </fill>
    <fill>
      <patternFill patternType="gray125">
        <fgColor theme="0"/>
        <bgColor rgb="FF00B0F0"/>
      </patternFill>
    </fill>
  </fills>
  <borders count="68">
    <border>
      <left/>
      <right/>
      <top/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/>
      <bottom style="thin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2"/>
      </right>
      <top style="medium">
        <color indexed="16"/>
      </top>
      <bottom style="hair">
        <color indexed="16"/>
      </bottom>
      <diagonal/>
    </border>
    <border>
      <left style="medium">
        <color indexed="12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 style="medium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 style="medium">
        <color indexed="16"/>
      </right>
      <top style="thin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/>
      <top style="thin">
        <color rgb="FF800000"/>
      </top>
      <bottom/>
      <diagonal/>
    </border>
    <border>
      <left/>
      <right/>
      <top/>
      <bottom style="thin">
        <color rgb="FF800000"/>
      </bottom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/>
      <bottom style="hair">
        <color auto="1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/>
      <diagonal/>
    </border>
    <border>
      <left/>
      <right/>
      <top style="thin">
        <color rgb="FF800000"/>
      </top>
      <bottom style="thin">
        <color indexed="16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380">
    <xf numFmtId="0" fontId="0" fillId="0" borderId="0" xfId="0"/>
    <xf numFmtId="0" fontId="9" fillId="3" borderId="31" xfId="1" applyFont="1" applyFill="1" applyBorder="1" applyAlignment="1" applyProtection="1">
      <alignment horizontal="center" textRotation="60"/>
      <protection locked="0"/>
    </xf>
    <xf numFmtId="0" fontId="51" fillId="2" borderId="58" xfId="1" applyFont="1" applyFill="1" applyBorder="1" applyAlignment="1" applyProtection="1">
      <alignment horizontal="center" vertical="center" wrapText="1"/>
    </xf>
    <xf numFmtId="0" fontId="9" fillId="3" borderId="32" xfId="1" applyFont="1" applyFill="1" applyBorder="1" applyAlignment="1" applyProtection="1">
      <alignment horizontal="center" textRotation="60"/>
      <protection locked="0"/>
    </xf>
    <xf numFmtId="0" fontId="5" fillId="4" borderId="4" xfId="3" applyFont="1" applyFill="1" applyBorder="1" applyAlignment="1" applyProtection="1">
      <alignment horizontal="center" vertical="center" wrapText="1"/>
      <protection locked="0"/>
    </xf>
    <xf numFmtId="0" fontId="5" fillId="4" borderId="6" xfId="3" applyFont="1" applyFill="1" applyBorder="1" applyAlignment="1" applyProtection="1">
      <alignment horizontal="center" vertical="center" wrapText="1"/>
      <protection locked="0"/>
    </xf>
    <xf numFmtId="49" fontId="38" fillId="3" borderId="11" xfId="0" applyNumberFormat="1" applyFont="1" applyFill="1" applyBorder="1" applyAlignment="1" applyProtection="1">
      <alignment horizontal="center" vertical="top"/>
      <protection locked="0"/>
    </xf>
    <xf numFmtId="0" fontId="14" fillId="3" borderId="0" xfId="3" applyFill="1"/>
    <xf numFmtId="0" fontId="6" fillId="3" borderId="0" xfId="3" applyFont="1" applyFill="1"/>
    <xf numFmtId="0" fontId="0" fillId="3" borderId="0" xfId="0" applyFill="1"/>
    <xf numFmtId="0" fontId="8" fillId="3" borderId="0" xfId="3" applyFont="1" applyFill="1" applyAlignment="1">
      <alignment horizontal="right"/>
    </xf>
    <xf numFmtId="0" fontId="6" fillId="3" borderId="0" xfId="3" applyFont="1" applyFill="1" applyBorder="1" applyAlignment="1" applyProtection="1">
      <protection locked="0"/>
    </xf>
    <xf numFmtId="0" fontId="6" fillId="3" borderId="0" xfId="3" applyFont="1" applyFill="1" applyAlignment="1">
      <alignment horizontal="right"/>
    </xf>
    <xf numFmtId="0" fontId="6" fillId="3" borderId="0" xfId="3" applyFont="1" applyFill="1" applyBorder="1" applyAlignment="1">
      <alignment horizontal="right"/>
    </xf>
    <xf numFmtId="0" fontId="4" fillId="3" borderId="0" xfId="3" applyFont="1" applyFill="1" applyBorder="1" applyAlignment="1" applyProtection="1">
      <alignment horizontal="center"/>
      <protection locked="0"/>
    </xf>
    <xf numFmtId="0" fontId="4" fillId="3" borderId="0" xfId="3" applyFont="1" applyFill="1"/>
    <xf numFmtId="0" fontId="5" fillId="3" borderId="0" xfId="3" applyFont="1" applyFill="1"/>
    <xf numFmtId="0" fontId="17" fillId="3" borderId="0" xfId="3" applyFont="1" applyFill="1"/>
    <xf numFmtId="0" fontId="29" fillId="3" borderId="0" xfId="3" applyFont="1" applyFill="1"/>
    <xf numFmtId="0" fontId="30" fillId="3" borderId="0" xfId="3" applyFont="1" applyFill="1" applyBorder="1" applyAlignment="1" applyProtection="1">
      <alignment horizontal="left" vertical="top" wrapText="1"/>
      <protection locked="0"/>
    </xf>
    <xf numFmtId="164" fontId="28" fillId="3" borderId="0" xfId="3" applyNumberFormat="1" applyFont="1" applyFill="1" applyBorder="1" applyAlignment="1">
      <alignment horizontal="right" vertical="center" wrapText="1"/>
    </xf>
    <xf numFmtId="0" fontId="7" fillId="3" borderId="0" xfId="3" applyNumberFormat="1" applyFont="1" applyFill="1" applyBorder="1" applyAlignment="1" applyProtection="1">
      <alignment horizontal="center" vertical="center"/>
      <protection hidden="1"/>
    </xf>
    <xf numFmtId="49" fontId="18" fillId="3" borderId="0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3" applyFont="1" applyFill="1" applyBorder="1" applyAlignment="1">
      <alignment horizontal="center" vertical="center" textRotation="90"/>
    </xf>
    <xf numFmtId="0" fontId="9" fillId="3" borderId="0" xfId="3" applyFont="1" applyFill="1" applyAlignment="1">
      <alignment horizontal="center" wrapText="1"/>
    </xf>
    <xf numFmtId="0" fontId="58" fillId="7" borderId="0" xfId="3" applyFont="1" applyFill="1"/>
    <xf numFmtId="170" fontId="6" fillId="3" borderId="60" xfId="3" applyNumberFormat="1" applyFont="1" applyFill="1" applyBorder="1" applyAlignment="1" applyProtection="1">
      <alignment horizontal="left"/>
      <protection locked="0"/>
    </xf>
    <xf numFmtId="170" fontId="6" fillId="3" borderId="60" xfId="3" applyNumberFormat="1" applyFont="1" applyFill="1" applyBorder="1" applyAlignment="1" applyProtection="1">
      <alignment horizontal="right"/>
      <protection locked="0"/>
    </xf>
    <xf numFmtId="0" fontId="59" fillId="3" borderId="0" xfId="3" applyFont="1" applyFill="1" applyAlignment="1">
      <alignment horizontal="right"/>
    </xf>
    <xf numFmtId="0" fontId="58" fillId="3" borderId="0" xfId="3" applyFont="1" applyFill="1"/>
    <xf numFmtId="0" fontId="38" fillId="3" borderId="0" xfId="3" applyFont="1" applyFill="1" applyAlignment="1">
      <alignment horizontal="right"/>
    </xf>
    <xf numFmtId="0" fontId="12" fillId="4" borderId="0" xfId="3" applyFont="1" applyFill="1"/>
    <xf numFmtId="0" fontId="3" fillId="6" borderId="5" xfId="3" applyFont="1" applyFill="1" applyBorder="1" applyAlignment="1">
      <alignment horizontal="center" vertical="center" wrapText="1"/>
    </xf>
    <xf numFmtId="0" fontId="3" fillId="6" borderId="4" xfId="3" applyFont="1" applyFill="1" applyBorder="1" applyAlignment="1">
      <alignment horizontal="center" vertical="center" wrapText="1"/>
    </xf>
    <xf numFmtId="0" fontId="3" fillId="8" borderId="4" xfId="3" applyFont="1" applyFill="1" applyBorder="1" applyAlignment="1">
      <alignment horizontal="center" vertical="center" wrapText="1"/>
    </xf>
    <xf numFmtId="0" fontId="3" fillId="8" borderId="4" xfId="3" applyFont="1" applyFill="1" applyBorder="1" applyAlignment="1">
      <alignment horizontal="center" wrapText="1"/>
    </xf>
    <xf numFmtId="0" fontId="3" fillId="9" borderId="4" xfId="3" applyFont="1" applyFill="1" applyBorder="1" applyAlignment="1">
      <alignment horizontal="center" vertical="center" wrapText="1"/>
    </xf>
    <xf numFmtId="0" fontId="3" fillId="10" borderId="4" xfId="3" applyFont="1" applyFill="1" applyBorder="1" applyAlignment="1">
      <alignment horizontal="center" vertical="center" wrapText="1"/>
    </xf>
    <xf numFmtId="0" fontId="3" fillId="11" borderId="4" xfId="3" applyFont="1" applyFill="1" applyBorder="1" applyAlignment="1">
      <alignment horizontal="center" vertical="center" wrapText="1"/>
    </xf>
    <xf numFmtId="0" fontId="19" fillId="3" borderId="0" xfId="0" applyFont="1" applyFill="1"/>
    <xf numFmtId="0" fontId="20" fillId="3" borderId="0" xfId="0" applyFont="1" applyFill="1"/>
    <xf numFmtId="0" fontId="55" fillId="3" borderId="0" xfId="0" applyFont="1" applyFill="1"/>
    <xf numFmtId="0" fontId="20" fillId="3" borderId="0" xfId="0" applyFont="1" applyFill="1" applyAlignment="1"/>
    <xf numFmtId="0" fontId="21" fillId="3" borderId="0" xfId="0" applyFont="1" applyFill="1" applyAlignment="1"/>
    <xf numFmtId="0" fontId="60" fillId="3" borderId="0" xfId="0" applyFont="1" applyFill="1"/>
    <xf numFmtId="0" fontId="61" fillId="3" borderId="0" xfId="0" applyFont="1" applyFill="1"/>
    <xf numFmtId="0" fontId="62" fillId="3" borderId="0" xfId="0" applyFont="1" applyFill="1"/>
    <xf numFmtId="0" fontId="63" fillId="3" borderId="0" xfId="0" applyFont="1" applyFill="1"/>
    <xf numFmtId="0" fontId="64" fillId="3" borderId="0" xfId="0" applyFont="1" applyFill="1"/>
    <xf numFmtId="0" fontId="2" fillId="3" borderId="0" xfId="2" applyFont="1" applyFill="1" applyAlignment="1" applyProtection="1"/>
    <xf numFmtId="0" fontId="62" fillId="3" borderId="0" xfId="0" applyFont="1" applyFill="1" applyAlignment="1"/>
    <xf numFmtId="0" fontId="64" fillId="3" borderId="0" xfId="0" applyFont="1" applyFill="1" applyAlignment="1"/>
    <xf numFmtId="0" fontId="1" fillId="3" borderId="0" xfId="1" applyFill="1"/>
    <xf numFmtId="0" fontId="7" fillId="4" borderId="0" xfId="1" applyFont="1" applyFill="1" applyProtection="1"/>
    <xf numFmtId="0" fontId="37" fillId="4" borderId="0" xfId="1" applyFont="1" applyFill="1" applyProtection="1"/>
    <xf numFmtId="0" fontId="6" fillId="4" borderId="0" xfId="1" applyFont="1" applyFill="1" applyProtection="1"/>
    <xf numFmtId="0" fontId="9" fillId="4" borderId="0" xfId="1" applyFont="1" applyFill="1" applyAlignment="1" applyProtection="1">
      <alignment horizontal="right" vertical="top"/>
    </xf>
    <xf numFmtId="173" fontId="39" fillId="4" borderId="0" xfId="1" applyNumberFormat="1" applyFont="1" applyFill="1" applyBorder="1" applyAlignment="1" applyProtection="1">
      <alignment horizontal="left" vertical="top"/>
    </xf>
    <xf numFmtId="0" fontId="6" fillId="4" borderId="0" xfId="1" applyFont="1" applyFill="1" applyAlignment="1" applyProtection="1">
      <alignment horizontal="right"/>
    </xf>
    <xf numFmtId="0" fontId="40" fillId="3" borderId="0" xfId="1" applyFont="1" applyFill="1" applyAlignment="1" applyProtection="1"/>
    <xf numFmtId="0" fontId="41" fillId="3" borderId="0" xfId="1" applyFont="1" applyFill="1" applyProtection="1"/>
    <xf numFmtId="0" fontId="6" fillId="3" borderId="0" xfId="1" applyFont="1" applyFill="1" applyProtection="1"/>
    <xf numFmtId="0" fontId="9" fillId="4" borderId="0" xfId="1" applyFont="1" applyFill="1" applyBorder="1" applyAlignment="1" applyProtection="1">
      <alignment horizontal="right"/>
    </xf>
    <xf numFmtId="0" fontId="6" fillId="4" borderId="0" xfId="1" applyFont="1" applyFill="1" applyAlignment="1" applyProtection="1"/>
    <xf numFmtId="0" fontId="6" fillId="4" borderId="0" xfId="1" applyNumberFormat="1" applyFont="1" applyFill="1" applyAlignment="1" applyProtection="1">
      <alignment horizontal="right"/>
    </xf>
    <xf numFmtId="0" fontId="41" fillId="4" borderId="0" xfId="1" applyFont="1" applyFill="1" applyAlignment="1" applyProtection="1">
      <alignment horizontal="right"/>
    </xf>
    <xf numFmtId="0" fontId="6" fillId="4" borderId="0" xfId="1" applyNumberFormat="1" applyFont="1" applyFill="1" applyAlignment="1" applyProtection="1">
      <alignment horizontal="center"/>
    </xf>
    <xf numFmtId="0" fontId="4" fillId="4" borderId="0" xfId="1" applyFont="1" applyFill="1" applyAlignment="1" applyProtection="1">
      <alignment horizontal="left"/>
    </xf>
    <xf numFmtId="0" fontId="6" fillId="4" borderId="0" xfId="1" applyFont="1" applyFill="1" applyAlignment="1" applyProtection="1">
      <alignment horizontal="left"/>
    </xf>
    <xf numFmtId="14" fontId="6" fillId="4" borderId="0" xfId="1" applyNumberFormat="1" applyFont="1" applyFill="1" applyBorder="1" applyAlignment="1" applyProtection="1">
      <alignment horizontal="center"/>
      <protection locked="0"/>
    </xf>
    <xf numFmtId="0" fontId="42" fillId="3" borderId="0" xfId="0" applyFont="1" applyFill="1"/>
    <xf numFmtId="0" fontId="43" fillId="4" borderId="0" xfId="1" applyFont="1" applyFill="1" applyBorder="1" applyAlignment="1" applyProtection="1">
      <alignment horizontal="center" textRotation="60"/>
    </xf>
    <xf numFmtId="0" fontId="45" fillId="4" borderId="0" xfId="1" applyFont="1" applyFill="1" applyBorder="1" applyProtection="1"/>
    <xf numFmtId="0" fontId="45" fillId="4" borderId="0" xfId="1" applyFont="1" applyFill="1" applyAlignment="1" applyProtection="1">
      <alignment vertical="center"/>
    </xf>
    <xf numFmtId="166" fontId="7" fillId="3" borderId="38" xfId="1" applyNumberFormat="1" applyFont="1" applyFill="1" applyBorder="1" applyAlignment="1" applyProtection="1">
      <alignment horizontal="right" vertical="center"/>
      <protection hidden="1"/>
    </xf>
    <xf numFmtId="1" fontId="5" fillId="3" borderId="38" xfId="1" applyNumberFormat="1" applyFont="1" applyFill="1" applyBorder="1" applyAlignment="1" applyProtection="1">
      <alignment horizontal="center" vertical="center"/>
      <protection locked="0"/>
    </xf>
    <xf numFmtId="0" fontId="45" fillId="4" borderId="0" xfId="1" applyFont="1" applyFill="1" applyBorder="1" applyAlignment="1" applyProtection="1">
      <alignment vertical="center"/>
    </xf>
    <xf numFmtId="0" fontId="46" fillId="3" borderId="57" xfId="1" applyNumberFormat="1" applyFont="1" applyFill="1" applyBorder="1" applyAlignment="1" applyProtection="1">
      <alignment horizontal="center" vertical="center"/>
      <protection hidden="1"/>
    </xf>
    <xf numFmtId="166" fontId="7" fillId="3" borderId="41" xfId="1" applyNumberFormat="1" applyFont="1" applyFill="1" applyBorder="1" applyAlignment="1" applyProtection="1">
      <alignment horizontal="right" vertical="center"/>
      <protection hidden="1"/>
    </xf>
    <xf numFmtId="1" fontId="5" fillId="3" borderId="41" xfId="1" applyNumberFormat="1" applyFont="1" applyFill="1" applyBorder="1" applyAlignment="1" applyProtection="1">
      <alignment horizontal="center" vertical="center"/>
      <protection locked="0"/>
    </xf>
    <xf numFmtId="3" fontId="46" fillId="3" borderId="47" xfId="1" applyNumberFormat="1" applyFont="1" applyFill="1" applyBorder="1" applyAlignment="1" applyProtection="1">
      <alignment horizontal="center" vertical="center"/>
      <protection hidden="1"/>
    </xf>
    <xf numFmtId="0" fontId="7" fillId="4" borderId="0" xfId="1" applyFont="1" applyFill="1" applyAlignment="1" applyProtection="1">
      <alignment horizontal="right"/>
    </xf>
    <xf numFmtId="0" fontId="6" fillId="4" borderId="0" xfId="1" applyFont="1" applyFill="1" applyBorder="1" applyAlignment="1" applyProtection="1">
      <alignment horizontal="right"/>
    </xf>
    <xf numFmtId="0" fontId="50" fillId="2" borderId="58" xfId="1" applyFont="1" applyFill="1" applyBorder="1" applyAlignment="1" applyProtection="1">
      <alignment horizontal="center" vertical="center" wrapText="1"/>
    </xf>
    <xf numFmtId="166" fontId="15" fillId="3" borderId="3" xfId="3" applyNumberFormat="1" applyFont="1" applyFill="1" applyBorder="1" applyAlignment="1">
      <alignment horizontal="right" vertical="center"/>
    </xf>
    <xf numFmtId="166" fontId="26" fillId="3" borderId="3" xfId="3" applyNumberFormat="1" applyFont="1" applyFill="1" applyBorder="1" applyAlignment="1">
      <alignment horizontal="right" vertical="center"/>
    </xf>
    <xf numFmtId="172" fontId="27" fillId="3" borderId="3" xfId="3" applyNumberFormat="1" applyFont="1" applyFill="1" applyBorder="1" applyAlignment="1" applyProtection="1">
      <alignment horizontal="right" vertical="center"/>
      <protection locked="0"/>
    </xf>
    <xf numFmtId="166" fontId="26" fillId="3" borderId="3" xfId="3" applyNumberFormat="1" applyFont="1" applyFill="1" applyBorder="1" applyAlignment="1" applyProtection="1">
      <alignment horizontal="right" vertical="center"/>
      <protection locked="0"/>
    </xf>
    <xf numFmtId="0" fontId="72" fillId="3" borderId="31" xfId="1" applyFont="1" applyFill="1" applyBorder="1" applyAlignment="1" applyProtection="1">
      <alignment horizontal="center" textRotation="60"/>
      <protection locked="0"/>
    </xf>
    <xf numFmtId="0" fontId="47" fillId="3" borderId="3" xfId="1" applyFont="1" applyFill="1" applyBorder="1" applyAlignment="1" applyProtection="1">
      <alignment horizontal="center" vertical="center" wrapText="1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" fontId="46" fillId="3" borderId="3" xfId="1" applyNumberFormat="1" applyFont="1" applyFill="1" applyBorder="1" applyProtection="1">
      <protection locked="0"/>
    </xf>
    <xf numFmtId="1" fontId="46" fillId="3" borderId="8" xfId="1" applyNumberFormat="1" applyFont="1" applyFill="1" applyBorder="1" applyProtection="1">
      <protection locked="0"/>
    </xf>
    <xf numFmtId="0" fontId="47" fillId="3" borderId="39" xfId="1" applyFont="1" applyFill="1" applyBorder="1" applyAlignment="1" applyProtection="1">
      <alignment horizontal="center" vertical="center" wrapText="1"/>
      <protection hidden="1"/>
    </xf>
    <xf numFmtId="0" fontId="47" fillId="3" borderId="3" xfId="1" applyFont="1" applyFill="1" applyBorder="1" applyAlignment="1" applyProtection="1">
      <alignment horizontal="center" vertical="center" wrapText="1"/>
      <protection locked="0"/>
    </xf>
    <xf numFmtId="166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64" xfId="3" applyFont="1" applyFill="1" applyBorder="1" applyAlignment="1" applyProtection="1">
      <alignment horizontal="center" vertical="center" wrapText="1"/>
      <protection locked="0"/>
    </xf>
    <xf numFmtId="0" fontId="46" fillId="3" borderId="14" xfId="1" applyNumberFormat="1" applyFont="1" applyFill="1" applyBorder="1" applyAlignment="1" applyProtection="1">
      <alignment horizontal="center" vertical="center"/>
      <protection hidden="1"/>
    </xf>
    <xf numFmtId="166" fontId="15" fillId="3" borderId="2" xfId="3" applyNumberFormat="1" applyFont="1" applyFill="1" applyBorder="1" applyAlignment="1">
      <alignment horizontal="right" vertical="center"/>
    </xf>
    <xf numFmtId="166" fontId="26" fillId="3" borderId="2" xfId="3" applyNumberFormat="1" applyFont="1" applyFill="1" applyBorder="1" applyAlignment="1">
      <alignment horizontal="right" vertical="center"/>
    </xf>
    <xf numFmtId="0" fontId="47" fillId="3" borderId="2" xfId="1" applyFont="1" applyFill="1" applyBorder="1" applyAlignment="1" applyProtection="1">
      <alignment horizontal="center" vertical="center" wrapText="1"/>
    </xf>
    <xf numFmtId="166" fontId="5" fillId="3" borderId="2" xfId="1" applyNumberFormat="1" applyFont="1" applyFill="1" applyBorder="1" applyAlignment="1" applyProtection="1">
      <alignment horizontal="center" vertical="center" wrapText="1"/>
    </xf>
    <xf numFmtId="1" fontId="46" fillId="3" borderId="2" xfId="1" applyNumberFormat="1" applyFont="1" applyFill="1" applyBorder="1" applyProtection="1">
      <protection locked="0"/>
    </xf>
    <xf numFmtId="1" fontId="46" fillId="3" borderId="35" xfId="1" applyNumberFormat="1" applyFont="1" applyFill="1" applyBorder="1" applyProtection="1">
      <protection locked="0"/>
    </xf>
    <xf numFmtId="0" fontId="47" fillId="3" borderId="42" xfId="1" applyFont="1" applyFill="1" applyBorder="1" applyAlignment="1" applyProtection="1">
      <alignment horizontal="center" vertical="center" wrapText="1"/>
    </xf>
    <xf numFmtId="1" fontId="46" fillId="3" borderId="42" xfId="1" applyNumberFormat="1" applyFont="1" applyFill="1" applyBorder="1" applyProtection="1">
      <protection locked="0"/>
    </xf>
    <xf numFmtId="0" fontId="47" fillId="3" borderId="1" xfId="1" applyFont="1" applyFill="1" applyBorder="1" applyAlignment="1" applyProtection="1">
      <alignment horizontal="center" vertical="center" wrapText="1"/>
      <protection hidden="1"/>
    </xf>
    <xf numFmtId="0" fontId="47" fillId="3" borderId="43" xfId="1" applyFont="1" applyFill="1" applyBorder="1" applyAlignment="1" applyProtection="1">
      <alignment horizontal="center" vertical="center" wrapText="1"/>
      <protection hidden="1"/>
    </xf>
    <xf numFmtId="0" fontId="74" fillId="3" borderId="0" xfId="3" applyFont="1" applyFill="1" applyAlignment="1" applyProtection="1">
      <alignment horizontal="right"/>
    </xf>
    <xf numFmtId="0" fontId="66" fillId="6" borderId="9" xfId="3" applyFont="1" applyFill="1" applyBorder="1" applyAlignment="1">
      <alignment horizontal="center"/>
    </xf>
    <xf numFmtId="0" fontId="66" fillId="6" borderId="16" xfId="3" applyFont="1" applyFill="1" applyBorder="1" applyAlignment="1">
      <alignment horizontal="center"/>
    </xf>
    <xf numFmtId="166" fontId="15" fillId="15" borderId="3" xfId="3" applyNumberFormat="1" applyFont="1" applyFill="1" applyBorder="1" applyAlignment="1">
      <alignment horizontal="right" vertical="center"/>
    </xf>
    <xf numFmtId="166" fontId="26" fillId="15" borderId="3" xfId="3" applyNumberFormat="1" applyFont="1" applyFill="1" applyBorder="1" applyAlignment="1">
      <alignment horizontal="right" vertical="center"/>
    </xf>
    <xf numFmtId="172" fontId="27" fillId="15" borderId="3" xfId="3" applyNumberFormat="1" applyFont="1" applyFill="1" applyBorder="1" applyAlignment="1" applyProtection="1">
      <alignment horizontal="right" vertical="center"/>
      <protection locked="0"/>
    </xf>
    <xf numFmtId="166" fontId="26" fillId="15" borderId="3" xfId="3" applyNumberFormat="1" applyFont="1" applyFill="1" applyBorder="1" applyAlignment="1" applyProtection="1">
      <alignment horizontal="right" vertical="center"/>
      <protection locked="0"/>
    </xf>
    <xf numFmtId="166" fontId="77" fillId="3" borderId="3" xfId="3" applyNumberFormat="1" applyFont="1" applyFill="1" applyBorder="1" applyAlignment="1">
      <alignment horizontal="right" vertical="center"/>
    </xf>
    <xf numFmtId="166" fontId="78" fillId="3" borderId="3" xfId="3" applyNumberFormat="1" applyFont="1" applyFill="1" applyBorder="1" applyAlignment="1">
      <alignment horizontal="right" vertical="center"/>
    </xf>
    <xf numFmtId="0" fontId="47" fillId="15" borderId="3" xfId="1" applyFont="1" applyFill="1" applyBorder="1" applyAlignment="1" applyProtection="1">
      <alignment horizontal="center" vertical="center" wrapText="1"/>
    </xf>
    <xf numFmtId="166" fontId="5" fillId="15" borderId="3" xfId="1" applyNumberFormat="1" applyFont="1" applyFill="1" applyBorder="1" applyAlignment="1" applyProtection="1">
      <alignment horizontal="center" vertical="center" wrapText="1"/>
    </xf>
    <xf numFmtId="1" fontId="46" fillId="15" borderId="3" xfId="1" applyNumberFormat="1" applyFont="1" applyFill="1" applyBorder="1" applyProtection="1">
      <protection locked="0"/>
    </xf>
    <xf numFmtId="1" fontId="46" fillId="15" borderId="8" xfId="1" applyNumberFormat="1" applyFont="1" applyFill="1" applyBorder="1" applyProtection="1">
      <protection locked="0"/>
    </xf>
    <xf numFmtId="0" fontId="47" fillId="15" borderId="39" xfId="1" applyFont="1" applyFill="1" applyBorder="1" applyAlignment="1" applyProtection="1">
      <alignment horizontal="center" vertical="center" wrapText="1"/>
      <protection hidden="1"/>
    </xf>
    <xf numFmtId="166" fontId="7" fillId="15" borderId="41" xfId="1" applyNumberFormat="1" applyFont="1" applyFill="1" applyBorder="1" applyAlignment="1" applyProtection="1">
      <alignment horizontal="right" vertical="center"/>
      <protection hidden="1"/>
    </xf>
    <xf numFmtId="1" fontId="5" fillId="15" borderId="41" xfId="1" applyNumberFormat="1" applyFont="1" applyFill="1" applyBorder="1" applyAlignment="1" applyProtection="1">
      <alignment horizontal="center" vertical="center"/>
      <protection locked="0"/>
    </xf>
    <xf numFmtId="0" fontId="47" fillId="15" borderId="3" xfId="1" applyFont="1" applyFill="1" applyBorder="1" applyAlignment="1" applyProtection="1">
      <alignment horizontal="center" vertical="center" wrapText="1"/>
      <protection locked="0"/>
    </xf>
    <xf numFmtId="166" fontId="5" fillId="15" borderId="3" xfId="1" applyNumberFormat="1" applyFont="1" applyFill="1" applyBorder="1" applyAlignment="1" applyProtection="1">
      <alignment horizontal="center" vertical="center" wrapText="1"/>
      <protection locked="0"/>
    </xf>
    <xf numFmtId="0" fontId="46" fillId="15" borderId="14" xfId="1" applyNumberFormat="1" applyFont="1" applyFill="1" applyBorder="1" applyAlignment="1" applyProtection="1">
      <alignment horizontal="center" vertical="center"/>
      <protection hidden="1"/>
    </xf>
    <xf numFmtId="166" fontId="56" fillId="3" borderId="3" xfId="1" applyNumberFormat="1" applyFont="1" applyFill="1" applyBorder="1" applyAlignment="1" applyProtection="1">
      <alignment horizontal="center" vertical="center" wrapText="1"/>
    </xf>
    <xf numFmtId="1" fontId="44" fillId="3" borderId="3" xfId="1" applyNumberFormat="1" applyFont="1" applyFill="1" applyBorder="1" applyProtection="1">
      <protection locked="0"/>
    </xf>
    <xf numFmtId="1" fontId="44" fillId="3" borderId="8" xfId="1" applyNumberFormat="1" applyFont="1" applyFill="1" applyBorder="1" applyProtection="1">
      <protection locked="0"/>
    </xf>
    <xf numFmtId="166" fontId="56" fillId="15" borderId="3" xfId="1" applyNumberFormat="1" applyFont="1" applyFill="1" applyBorder="1" applyAlignment="1" applyProtection="1">
      <alignment horizontal="center" vertical="center" wrapText="1"/>
    </xf>
    <xf numFmtId="1" fontId="44" fillId="15" borderId="3" xfId="1" applyNumberFormat="1" applyFont="1" applyFill="1" applyBorder="1" applyProtection="1">
      <protection locked="0"/>
    </xf>
    <xf numFmtId="1" fontId="44" fillId="15" borderId="8" xfId="1" applyNumberFormat="1" applyFont="1" applyFill="1" applyBorder="1" applyProtection="1">
      <protection locked="0"/>
    </xf>
    <xf numFmtId="166" fontId="75" fillId="3" borderId="41" xfId="1" applyNumberFormat="1" applyFont="1" applyFill="1" applyBorder="1" applyAlignment="1" applyProtection="1">
      <alignment horizontal="right" vertical="center"/>
      <protection hidden="1"/>
    </xf>
    <xf numFmtId="1" fontId="56" fillId="3" borderId="41" xfId="1" applyNumberFormat="1" applyFont="1" applyFill="1" applyBorder="1" applyAlignment="1" applyProtection="1">
      <alignment horizontal="center" vertical="center"/>
      <protection locked="0"/>
    </xf>
    <xf numFmtId="166" fontId="75" fillId="15" borderId="41" xfId="1" applyNumberFormat="1" applyFont="1" applyFill="1" applyBorder="1" applyAlignment="1" applyProtection="1">
      <alignment horizontal="right" vertical="center"/>
      <protection hidden="1"/>
    </xf>
    <xf numFmtId="1" fontId="56" fillId="15" borderId="41" xfId="1" applyNumberFormat="1" applyFont="1" applyFill="1" applyBorder="1" applyAlignment="1" applyProtection="1">
      <alignment horizontal="center" vertical="center"/>
      <protection locked="0"/>
    </xf>
    <xf numFmtId="0" fontId="67" fillId="6" borderId="30" xfId="1" applyFont="1" applyFill="1" applyBorder="1" applyAlignment="1" applyProtection="1">
      <alignment horizontal="center" vertical="center" textRotation="60"/>
    </xf>
    <xf numFmtId="0" fontId="67" fillId="6" borderId="32" xfId="1" applyFont="1" applyFill="1" applyBorder="1" applyAlignment="1" applyProtection="1">
      <alignment horizontal="right" vertical="center" textRotation="60"/>
    </xf>
    <xf numFmtId="0" fontId="67" fillId="6" borderId="33" xfId="1" applyFont="1" applyFill="1" applyBorder="1" applyAlignment="1" applyProtection="1">
      <alignment horizontal="center" vertical="center" textRotation="60"/>
    </xf>
    <xf numFmtId="0" fontId="68" fillId="6" borderId="31" xfId="1" applyFont="1" applyFill="1" applyBorder="1" applyAlignment="1" applyProtection="1">
      <alignment horizontal="center" textRotation="60"/>
    </xf>
    <xf numFmtId="0" fontId="69" fillId="6" borderId="31" xfId="1" applyFont="1" applyFill="1" applyBorder="1" applyAlignment="1" applyProtection="1">
      <alignment horizontal="center" wrapText="1"/>
    </xf>
    <xf numFmtId="0" fontId="69" fillId="6" borderId="34" xfId="1" applyFont="1" applyFill="1" applyBorder="1" applyAlignment="1" applyProtection="1">
      <alignment horizontal="center" wrapText="1"/>
    </xf>
    <xf numFmtId="0" fontId="83" fillId="3" borderId="3" xfId="1" applyFont="1" applyFill="1" applyBorder="1" applyAlignment="1" applyProtection="1">
      <alignment horizontal="center" vertical="center" wrapText="1"/>
    </xf>
    <xf numFmtId="166" fontId="84" fillId="3" borderId="3" xfId="1" applyNumberFormat="1" applyFont="1" applyFill="1" applyBorder="1" applyAlignment="1" applyProtection="1">
      <alignment horizontal="center" vertical="center" wrapText="1"/>
    </xf>
    <xf numFmtId="0" fontId="83" fillId="3" borderId="39" xfId="1" applyFont="1" applyFill="1" applyBorder="1" applyAlignment="1" applyProtection="1">
      <alignment horizontal="center" vertical="center" wrapText="1"/>
      <protection hidden="1"/>
    </xf>
    <xf numFmtId="166" fontId="80" fillId="3" borderId="41" xfId="1" applyNumberFormat="1" applyFont="1" applyFill="1" applyBorder="1" applyAlignment="1" applyProtection="1">
      <alignment horizontal="right" vertical="center"/>
      <protection hidden="1"/>
    </xf>
    <xf numFmtId="0" fontId="86" fillId="3" borderId="0" xfId="0" applyFont="1" applyFill="1"/>
    <xf numFmtId="0" fontId="17" fillId="16" borderId="0" xfId="3" applyFont="1" applyFill="1" applyAlignment="1">
      <alignment vertical="top"/>
    </xf>
    <xf numFmtId="0" fontId="6" fillId="16" borderId="0" xfId="3" applyFont="1" applyFill="1" applyAlignment="1">
      <alignment vertical="top"/>
    </xf>
    <xf numFmtId="0" fontId="35" fillId="16" borderId="0" xfId="3" applyFont="1" applyFill="1" applyAlignment="1">
      <alignment horizontal="center"/>
    </xf>
    <xf numFmtId="0" fontId="36" fillId="16" borderId="0" xfId="3" applyFont="1" applyFill="1" applyAlignment="1">
      <alignment horizontal="center"/>
    </xf>
    <xf numFmtId="0" fontId="14" fillId="16" borderId="0" xfId="3" applyFill="1"/>
    <xf numFmtId="0" fontId="46" fillId="15" borderId="14" xfId="1" applyNumberFormat="1" applyFont="1" applyFill="1" applyBorder="1" applyAlignment="1" applyProtection="1">
      <alignment horizontal="center" vertical="center"/>
      <protection hidden="1"/>
    </xf>
    <xf numFmtId="0" fontId="46" fillId="3" borderId="14" xfId="1" applyNumberFormat="1" applyFont="1" applyFill="1" applyBorder="1" applyAlignment="1" applyProtection="1">
      <alignment horizontal="center" vertical="center"/>
      <protection hidden="1"/>
    </xf>
    <xf numFmtId="0" fontId="44" fillId="3" borderId="14" xfId="1" applyNumberFormat="1" applyFont="1" applyFill="1" applyBorder="1" applyAlignment="1" applyProtection="1">
      <alignment horizontal="center" vertical="center"/>
      <protection hidden="1"/>
    </xf>
    <xf numFmtId="0" fontId="44" fillId="15" borderId="14" xfId="1" applyNumberFormat="1" applyFont="1" applyFill="1" applyBorder="1" applyAlignment="1" applyProtection="1">
      <alignment horizontal="center" vertical="center"/>
      <protection hidden="1"/>
    </xf>
    <xf numFmtId="0" fontId="85" fillId="3" borderId="14" xfId="1" applyNumberFormat="1" applyFont="1" applyFill="1" applyBorder="1" applyAlignment="1" applyProtection="1">
      <alignment horizontal="center" vertical="center"/>
      <protection hidden="1"/>
    </xf>
    <xf numFmtId="166" fontId="77" fillId="15" borderId="3" xfId="3" applyNumberFormat="1" applyFont="1" applyFill="1" applyBorder="1" applyAlignment="1">
      <alignment horizontal="right" vertical="center"/>
    </xf>
    <xf numFmtId="166" fontId="78" fillId="15" borderId="3" xfId="3" applyNumberFormat="1" applyFont="1" applyFill="1" applyBorder="1" applyAlignment="1">
      <alignment horizontal="right" vertical="center"/>
    </xf>
    <xf numFmtId="172" fontId="27" fillId="15" borderId="65" xfId="3" applyNumberFormat="1" applyFont="1" applyFill="1" applyBorder="1" applyAlignment="1" applyProtection="1">
      <alignment horizontal="right" vertical="center"/>
      <protection locked="0"/>
    </xf>
    <xf numFmtId="172" fontId="27" fillId="3" borderId="7" xfId="3" applyNumberFormat="1" applyFont="1" applyFill="1" applyBorder="1" applyAlignment="1" applyProtection="1">
      <alignment horizontal="right" vertical="center"/>
      <protection locked="0"/>
    </xf>
    <xf numFmtId="166" fontId="26" fillId="3" borderId="7" xfId="3" applyNumberFormat="1" applyFont="1" applyFill="1" applyBorder="1" applyAlignment="1" applyProtection="1">
      <alignment horizontal="right" vertical="center"/>
      <protection locked="0"/>
    </xf>
    <xf numFmtId="0" fontId="83" fillId="15" borderId="3" xfId="1" applyFont="1" applyFill="1" applyBorder="1" applyAlignment="1" applyProtection="1">
      <alignment horizontal="center" vertical="center" wrapText="1"/>
    </xf>
    <xf numFmtId="166" fontId="84" fillId="15" borderId="3" xfId="1" applyNumberFormat="1" applyFont="1" applyFill="1" applyBorder="1" applyAlignment="1" applyProtection="1">
      <alignment horizontal="center" vertical="center" wrapText="1"/>
    </xf>
    <xf numFmtId="0" fontId="83" fillId="15" borderId="39" xfId="1" applyFont="1" applyFill="1" applyBorder="1" applyAlignment="1" applyProtection="1">
      <alignment horizontal="center" vertical="center" wrapText="1"/>
      <protection hidden="1"/>
    </xf>
    <xf numFmtId="166" fontId="80" fillId="15" borderId="41" xfId="1" applyNumberFormat="1" applyFont="1" applyFill="1" applyBorder="1" applyAlignment="1" applyProtection="1">
      <alignment horizontal="right" vertical="center"/>
      <protection hidden="1"/>
    </xf>
    <xf numFmtId="1" fontId="85" fillId="3" borderId="3" xfId="1" applyNumberFormat="1" applyFont="1" applyFill="1" applyBorder="1" applyProtection="1">
      <protection locked="0"/>
    </xf>
    <xf numFmtId="1" fontId="85" fillId="3" borderId="8" xfId="1" applyNumberFormat="1" applyFont="1" applyFill="1" applyBorder="1" applyProtection="1">
      <protection locked="0"/>
    </xf>
    <xf numFmtId="1" fontId="84" fillId="3" borderId="41" xfId="1" applyNumberFormat="1" applyFont="1" applyFill="1" applyBorder="1" applyAlignment="1" applyProtection="1">
      <alignment horizontal="center" vertical="center"/>
      <protection locked="0"/>
    </xf>
    <xf numFmtId="1" fontId="85" fillId="15" borderId="3" xfId="1" applyNumberFormat="1" applyFont="1" applyFill="1" applyBorder="1" applyProtection="1">
      <protection locked="0"/>
    </xf>
    <xf numFmtId="1" fontId="85" fillId="15" borderId="8" xfId="1" applyNumberFormat="1" applyFont="1" applyFill="1" applyBorder="1" applyProtection="1">
      <protection locked="0"/>
    </xf>
    <xf numFmtId="1" fontId="84" fillId="15" borderId="41" xfId="1" applyNumberFormat="1" applyFont="1" applyFill="1" applyBorder="1" applyAlignment="1" applyProtection="1">
      <alignment horizontal="center" vertical="center"/>
      <protection locked="0"/>
    </xf>
    <xf numFmtId="0" fontId="3" fillId="12" borderId="4" xfId="3" applyFont="1" applyFill="1" applyBorder="1" applyAlignment="1">
      <alignment horizontal="center" vertical="center" wrapText="1"/>
    </xf>
    <xf numFmtId="0" fontId="85" fillId="15" borderId="14" xfId="1" applyNumberFormat="1" applyFont="1" applyFill="1" applyBorder="1" applyAlignment="1" applyProtection="1">
      <alignment horizontal="center" vertical="center"/>
      <protection hidden="1"/>
    </xf>
    <xf numFmtId="1" fontId="5" fillId="15" borderId="66" xfId="1" applyNumberFormat="1" applyFont="1" applyFill="1" applyBorder="1" applyAlignment="1" applyProtection="1">
      <alignment horizontal="center" vertical="center"/>
      <protection locked="0"/>
    </xf>
    <xf numFmtId="0" fontId="5" fillId="3" borderId="4" xfId="3" applyFont="1" applyFill="1" applyBorder="1" applyAlignment="1" applyProtection="1">
      <alignment horizontal="center" vertical="center" wrapText="1"/>
      <protection locked="0"/>
    </xf>
    <xf numFmtId="166" fontId="23" fillId="15" borderId="3" xfId="3" applyNumberFormat="1" applyFont="1" applyFill="1" applyBorder="1" applyAlignment="1" applyProtection="1">
      <alignment horizontal="left" vertical="center" wrapText="1"/>
      <protection locked="0"/>
    </xf>
    <xf numFmtId="167" fontId="25" fillId="15" borderId="8" xfId="3" applyNumberFormat="1" applyFont="1" applyFill="1" applyBorder="1" applyAlignment="1" applyProtection="1">
      <alignment horizontal="center" vertical="center"/>
      <protection hidden="1"/>
    </xf>
    <xf numFmtId="167" fontId="25" fillId="15" borderId="15" xfId="3" applyNumberFormat="1" applyFont="1" applyFill="1" applyBorder="1" applyAlignment="1" applyProtection="1">
      <alignment horizontal="center" vertical="center"/>
      <protection hidden="1"/>
    </xf>
    <xf numFmtId="0" fontId="18" fillId="15" borderId="3" xfId="3" applyFont="1" applyFill="1" applyBorder="1" applyAlignment="1" applyProtection="1">
      <alignment horizontal="center" vertical="center"/>
      <protection locked="0"/>
    </xf>
    <xf numFmtId="0" fontId="24" fillId="16" borderId="0" xfId="3" applyFont="1" applyFill="1" applyAlignment="1">
      <alignment horizontal="left" wrapText="1"/>
    </xf>
    <xf numFmtId="169" fontId="78" fillId="3" borderId="8" xfId="3" applyNumberFormat="1" applyFont="1" applyFill="1" applyBorder="1" applyAlignment="1" applyProtection="1">
      <alignment horizontal="center" vertical="center"/>
      <protection hidden="1"/>
    </xf>
    <xf numFmtId="169" fontId="78" fillId="3" borderId="13" xfId="3" applyNumberFormat="1" applyFont="1" applyFill="1" applyBorder="1" applyAlignment="1" applyProtection="1">
      <alignment horizontal="center" vertical="center"/>
      <protection hidden="1"/>
    </xf>
    <xf numFmtId="169" fontId="78" fillId="3" borderId="14" xfId="3" applyNumberFormat="1" applyFont="1" applyFill="1" applyBorder="1" applyAlignment="1" applyProtection="1">
      <alignment horizontal="center" vertical="center"/>
      <protection hidden="1"/>
    </xf>
    <xf numFmtId="0" fontId="6" fillId="3" borderId="61" xfId="3" applyFont="1" applyFill="1" applyBorder="1" applyAlignment="1" applyProtection="1">
      <alignment horizontal="left"/>
      <protection locked="0"/>
    </xf>
    <xf numFmtId="0" fontId="6" fillId="3" borderId="62" xfId="3" applyFont="1" applyFill="1" applyBorder="1" applyAlignment="1" applyProtection="1">
      <alignment horizontal="left"/>
      <protection locked="0"/>
    </xf>
    <xf numFmtId="171" fontId="6" fillId="3" borderId="67" xfId="3" applyNumberFormat="1" applyFont="1" applyFill="1" applyBorder="1" applyAlignment="1" applyProtection="1">
      <alignment horizontal="left"/>
      <protection locked="0"/>
    </xf>
    <xf numFmtId="0" fontId="73" fillId="3" borderId="62" xfId="3" applyFont="1" applyFill="1" applyBorder="1" applyAlignment="1">
      <alignment horizontal="left"/>
    </xf>
    <xf numFmtId="170" fontId="6" fillId="3" borderId="62" xfId="3" applyNumberFormat="1" applyFont="1" applyFill="1" applyBorder="1" applyAlignment="1" applyProtection="1">
      <alignment horizontal="left"/>
      <protection locked="0"/>
    </xf>
    <xf numFmtId="169" fontId="26" fillId="3" borderId="2" xfId="3" applyNumberFormat="1" applyFont="1" applyFill="1" applyBorder="1" applyAlignment="1" applyProtection="1">
      <alignment horizontal="center" vertical="center"/>
      <protection hidden="1"/>
    </xf>
    <xf numFmtId="169" fontId="26" fillId="3" borderId="1" xfId="3" applyNumberFormat="1" applyFont="1" applyFill="1" applyBorder="1" applyAlignment="1" applyProtection="1">
      <alignment horizontal="center" vertical="center"/>
      <protection hidden="1"/>
    </xf>
    <xf numFmtId="0" fontId="18" fillId="3" borderId="3" xfId="3" applyFont="1" applyFill="1" applyBorder="1" applyAlignment="1" applyProtection="1">
      <alignment horizontal="center" vertical="center"/>
      <protection locked="0"/>
    </xf>
    <xf numFmtId="169" fontId="26" fillId="15" borderId="8" xfId="3" applyNumberFormat="1" applyFont="1" applyFill="1" applyBorder="1" applyAlignment="1" applyProtection="1">
      <alignment horizontal="center" vertical="center"/>
      <protection hidden="1"/>
    </xf>
    <xf numFmtId="169" fontId="26" fillId="15" borderId="13" xfId="3" applyNumberFormat="1" applyFont="1" applyFill="1" applyBorder="1" applyAlignment="1" applyProtection="1">
      <alignment horizontal="center" vertical="center"/>
      <protection hidden="1"/>
    </xf>
    <xf numFmtId="169" fontId="26" fillId="15" borderId="14" xfId="3" applyNumberFormat="1" applyFont="1" applyFill="1" applyBorder="1" applyAlignment="1" applyProtection="1">
      <alignment horizontal="center" vertical="center"/>
      <protection hidden="1"/>
    </xf>
    <xf numFmtId="169" fontId="26" fillId="3" borderId="8" xfId="3" applyNumberFormat="1" applyFont="1" applyFill="1" applyBorder="1" applyAlignment="1" applyProtection="1">
      <alignment horizontal="center" vertical="center"/>
      <protection hidden="1"/>
    </xf>
    <xf numFmtId="169" fontId="26" fillId="3" borderId="13" xfId="3" applyNumberFormat="1" applyFont="1" applyFill="1" applyBorder="1" applyAlignment="1" applyProtection="1">
      <alignment horizontal="center" vertical="center"/>
      <protection hidden="1"/>
    </xf>
    <xf numFmtId="169" fontId="26" fillId="3" borderId="14" xfId="3" applyNumberFormat="1" applyFont="1" applyFill="1" applyBorder="1" applyAlignment="1" applyProtection="1">
      <alignment horizontal="center" vertical="center"/>
      <protection hidden="1"/>
    </xf>
    <xf numFmtId="0" fontId="4" fillId="3" borderId="0" xfId="3" applyFont="1" applyFill="1" applyBorder="1" applyAlignment="1">
      <alignment horizontal="center" vertical="center" textRotation="90"/>
    </xf>
    <xf numFmtId="169" fontId="78" fillId="15" borderId="8" xfId="3" applyNumberFormat="1" applyFont="1" applyFill="1" applyBorder="1" applyAlignment="1" applyProtection="1">
      <alignment horizontal="center" vertical="center"/>
      <protection hidden="1"/>
    </xf>
    <xf numFmtId="169" fontId="78" fillId="15" borderId="13" xfId="3" applyNumberFormat="1" applyFont="1" applyFill="1" applyBorder="1" applyAlignment="1" applyProtection="1">
      <alignment horizontal="center" vertical="center"/>
      <protection hidden="1"/>
    </xf>
    <xf numFmtId="169" fontId="78" fillId="15" borderId="14" xfId="3" applyNumberFormat="1" applyFont="1" applyFill="1" applyBorder="1" applyAlignment="1" applyProtection="1">
      <alignment horizontal="center" vertical="center"/>
      <protection hidden="1"/>
    </xf>
    <xf numFmtId="167" fontId="25" fillId="3" borderId="8" xfId="3" applyNumberFormat="1" applyFont="1" applyFill="1" applyBorder="1" applyAlignment="1" applyProtection="1">
      <alignment horizontal="center" vertical="center"/>
      <protection hidden="1"/>
    </xf>
    <xf numFmtId="167" fontId="25" fillId="3" borderId="15" xfId="3" applyNumberFormat="1" applyFont="1" applyFill="1" applyBorder="1" applyAlignment="1" applyProtection="1">
      <alignment horizontal="center" vertical="center"/>
      <protection hidden="1"/>
    </xf>
    <xf numFmtId="168" fontId="15" fillId="3" borderId="8" xfId="3" applyNumberFormat="1" applyFont="1" applyFill="1" applyBorder="1" applyAlignment="1">
      <alignment horizontal="right" vertical="center"/>
    </xf>
    <xf numFmtId="168" fontId="15" fillId="3" borderId="15" xfId="3" applyNumberFormat="1" applyFont="1" applyFill="1" applyBorder="1" applyAlignment="1">
      <alignment horizontal="right" vertical="center"/>
    </xf>
    <xf numFmtId="168" fontId="15" fillId="15" borderId="3" xfId="3" applyNumberFormat="1" applyFont="1" applyFill="1" applyBorder="1" applyAlignment="1">
      <alignment horizontal="right" vertical="center"/>
    </xf>
    <xf numFmtId="0" fontId="18" fillId="15" borderId="8" xfId="3" applyFont="1" applyFill="1" applyBorder="1" applyAlignment="1" applyProtection="1">
      <alignment horizontal="center" vertical="center"/>
      <protection locked="0"/>
    </xf>
    <xf numFmtId="0" fontId="18" fillId="15" borderId="15" xfId="3" applyFont="1" applyFill="1" applyBorder="1" applyAlignment="1" applyProtection="1">
      <alignment horizontal="center" vertical="center"/>
      <protection locked="0"/>
    </xf>
    <xf numFmtId="0" fontId="80" fillId="3" borderId="3" xfId="3" applyFont="1" applyFill="1" applyBorder="1" applyAlignment="1" applyProtection="1">
      <alignment horizontal="center" vertical="center"/>
      <protection locked="0"/>
    </xf>
    <xf numFmtId="165" fontId="23" fillId="3" borderId="3" xfId="3" applyNumberFormat="1" applyFont="1" applyFill="1" applyBorder="1" applyAlignment="1">
      <alignment horizontal="left" vertical="center" wrapText="1"/>
    </xf>
    <xf numFmtId="168" fontId="15" fillId="3" borderId="3" xfId="3" applyNumberFormat="1" applyFont="1" applyFill="1" applyBorder="1" applyAlignment="1">
      <alignment horizontal="right" vertical="center"/>
    </xf>
    <xf numFmtId="165" fontId="23" fillId="15" borderId="3" xfId="3" applyNumberFormat="1" applyFont="1" applyFill="1" applyBorder="1" applyAlignment="1">
      <alignment horizontal="left" vertical="center" wrapText="1"/>
    </xf>
    <xf numFmtId="165" fontId="27" fillId="15" borderId="3" xfId="3" applyNumberFormat="1" applyFont="1" applyFill="1" applyBorder="1" applyAlignment="1">
      <alignment horizontal="left" vertical="center" wrapText="1"/>
    </xf>
    <xf numFmtId="165" fontId="17" fillId="3" borderId="3" xfId="3" applyNumberFormat="1" applyFont="1" applyFill="1" applyBorder="1" applyAlignment="1">
      <alignment horizontal="left" vertical="center" wrapText="1"/>
    </xf>
    <xf numFmtId="167" fontId="79" fillId="15" borderId="8" xfId="3" applyNumberFormat="1" applyFont="1" applyFill="1" applyBorder="1" applyAlignment="1" applyProtection="1">
      <alignment horizontal="center" vertical="center"/>
      <protection hidden="1"/>
    </xf>
    <xf numFmtId="167" fontId="79" fillId="15" borderId="15" xfId="3" applyNumberFormat="1" applyFont="1" applyFill="1" applyBorder="1" applyAlignment="1" applyProtection="1">
      <alignment horizontal="center" vertical="center"/>
      <protection hidden="1"/>
    </xf>
    <xf numFmtId="165" fontId="76" fillId="15" borderId="3" xfId="3" applyNumberFormat="1" applyFont="1" applyFill="1" applyBorder="1" applyAlignment="1">
      <alignment horizontal="left" vertical="center" wrapText="1"/>
    </xf>
    <xf numFmtId="165" fontId="26" fillId="3" borderId="3" xfId="3" applyNumberFormat="1" applyFont="1" applyFill="1" applyBorder="1" applyAlignment="1">
      <alignment horizontal="left" vertical="center" wrapText="1"/>
    </xf>
    <xf numFmtId="168" fontId="77" fillId="3" borderId="3" xfId="3" applyNumberFormat="1" applyFont="1" applyFill="1" applyBorder="1" applyAlignment="1">
      <alignment horizontal="right" vertical="center"/>
    </xf>
    <xf numFmtId="0" fontId="44" fillId="3" borderId="21" xfId="3" applyFont="1" applyFill="1" applyBorder="1" applyAlignment="1" applyProtection="1">
      <alignment horizontal="center"/>
      <protection locked="0"/>
    </xf>
    <xf numFmtId="0" fontId="56" fillId="3" borderId="10" xfId="3" applyFont="1" applyFill="1" applyBorder="1" applyAlignment="1" applyProtection="1">
      <protection locked="0"/>
    </xf>
    <xf numFmtId="0" fontId="56" fillId="3" borderId="22" xfId="3" applyFont="1" applyFill="1" applyBorder="1" applyAlignment="1" applyProtection="1">
      <protection locked="0"/>
    </xf>
    <xf numFmtId="0" fontId="66" fillId="6" borderId="16" xfId="3" applyFont="1" applyFill="1" applyBorder="1" applyAlignment="1">
      <alignment horizontal="center"/>
    </xf>
    <xf numFmtId="165" fontId="23" fillId="3" borderId="2" xfId="3" applyNumberFormat="1" applyFont="1" applyFill="1" applyBorder="1" applyAlignment="1">
      <alignment horizontal="left" vertical="center" wrapText="1"/>
    </xf>
    <xf numFmtId="165" fontId="26" fillId="3" borderId="2" xfId="3" applyNumberFormat="1" applyFont="1" applyFill="1" applyBorder="1" applyAlignment="1">
      <alignment horizontal="left" vertical="center" wrapText="1"/>
    </xf>
    <xf numFmtId="168" fontId="15" fillId="3" borderId="2" xfId="3" applyNumberFormat="1" applyFont="1" applyFill="1" applyBorder="1" applyAlignment="1">
      <alignment horizontal="right" vertical="center"/>
    </xf>
    <xf numFmtId="167" fontId="25" fillId="3" borderId="2" xfId="3" applyNumberFormat="1" applyFont="1" applyFill="1" applyBorder="1" applyAlignment="1" applyProtection="1">
      <alignment horizontal="center" vertical="center"/>
      <protection hidden="1"/>
    </xf>
    <xf numFmtId="165" fontId="27" fillId="3" borderId="3" xfId="3" applyNumberFormat="1" applyFont="1" applyFill="1" applyBorder="1" applyAlignment="1">
      <alignment horizontal="left" vertical="center" wrapText="1"/>
    </xf>
    <xf numFmtId="165" fontId="26" fillId="15" borderId="3" xfId="3" applyNumberFormat="1" applyFont="1" applyFill="1" applyBorder="1" applyAlignment="1">
      <alignment horizontal="left" vertical="center" wrapText="1"/>
    </xf>
    <xf numFmtId="169" fontId="26" fillId="3" borderId="12" xfId="3" applyNumberFormat="1" applyFont="1" applyFill="1" applyBorder="1" applyAlignment="1" applyProtection="1">
      <alignment horizontal="center" vertical="center"/>
      <protection hidden="1"/>
    </xf>
    <xf numFmtId="169" fontId="26" fillId="3" borderId="29" xfId="3" applyNumberFormat="1" applyFont="1" applyFill="1" applyBorder="1" applyAlignment="1" applyProtection="1">
      <alignment horizontal="center" vertical="center"/>
      <protection hidden="1"/>
    </xf>
    <xf numFmtId="169" fontId="26" fillId="3" borderId="24" xfId="3" applyNumberFormat="1" applyFont="1" applyFill="1" applyBorder="1" applyAlignment="1" applyProtection="1">
      <alignment horizontal="center" vertical="center"/>
      <protection hidden="1"/>
    </xf>
    <xf numFmtId="0" fontId="18" fillId="3" borderId="7" xfId="3" applyFont="1" applyFill="1" applyBorder="1" applyAlignment="1" applyProtection="1">
      <alignment horizontal="center" vertical="center"/>
      <protection locked="0"/>
    </xf>
    <xf numFmtId="0" fontId="18" fillId="3" borderId="8" xfId="3" applyFont="1" applyFill="1" applyBorder="1" applyAlignment="1" applyProtection="1">
      <alignment horizontal="center" vertical="center"/>
      <protection locked="0"/>
    </xf>
    <xf numFmtId="0" fontId="18" fillId="3" borderId="15" xfId="3" applyFont="1" applyFill="1" applyBorder="1" applyAlignment="1" applyProtection="1">
      <alignment horizontal="center" vertical="center"/>
      <protection locked="0"/>
    </xf>
    <xf numFmtId="0" fontId="80" fillId="15" borderId="8" xfId="3" applyFont="1" applyFill="1" applyBorder="1" applyAlignment="1" applyProtection="1">
      <alignment horizontal="center" vertical="center"/>
      <protection locked="0"/>
    </xf>
    <xf numFmtId="0" fontId="80" fillId="15" borderId="15" xfId="3" applyFont="1" applyFill="1" applyBorder="1" applyAlignment="1" applyProtection="1">
      <alignment horizontal="center" vertical="center"/>
      <protection locked="0"/>
    </xf>
    <xf numFmtId="0" fontId="13" fillId="16" borderId="0" xfId="3" applyFont="1" applyFill="1" applyAlignment="1">
      <alignment horizontal="center"/>
    </xf>
    <xf numFmtId="0" fontId="34" fillId="16" borderId="0" xfId="3" applyFont="1" applyFill="1" applyAlignment="1">
      <alignment horizontal="center"/>
    </xf>
    <xf numFmtId="0" fontId="24" fillId="16" borderId="0" xfId="3" applyFont="1" applyFill="1" applyAlignment="1">
      <alignment horizontal="left"/>
    </xf>
    <xf numFmtId="0" fontId="24" fillId="16" borderId="0" xfId="3" applyFont="1" applyFill="1" applyAlignment="1">
      <alignment horizontal="center"/>
    </xf>
    <xf numFmtId="0" fontId="18" fillId="16" borderId="0" xfId="3" applyFont="1" applyFill="1" applyAlignment="1">
      <alignment horizontal="center"/>
    </xf>
    <xf numFmtId="166" fontId="23" fillId="3" borderId="3" xfId="3" applyNumberFormat="1" applyFont="1" applyFill="1" applyBorder="1" applyAlignment="1" applyProtection="1">
      <alignment horizontal="left" vertical="center" wrapText="1"/>
      <protection locked="0"/>
    </xf>
    <xf numFmtId="168" fontId="15" fillId="15" borderId="8" xfId="3" applyNumberFormat="1" applyFont="1" applyFill="1" applyBorder="1" applyAlignment="1">
      <alignment horizontal="right" vertical="center"/>
    </xf>
    <xf numFmtId="168" fontId="15" fillId="15" borderId="15" xfId="3" applyNumberFormat="1" applyFont="1" applyFill="1" applyBorder="1" applyAlignment="1">
      <alignment horizontal="right" vertical="center"/>
    </xf>
    <xf numFmtId="168" fontId="27" fillId="15" borderId="3" xfId="3" applyNumberFormat="1" applyFont="1" applyFill="1" applyBorder="1" applyAlignment="1" applyProtection="1">
      <alignment horizontal="right" vertical="center"/>
      <protection locked="0"/>
    </xf>
    <xf numFmtId="168" fontId="77" fillId="15" borderId="8" xfId="3" applyNumberFormat="1" applyFont="1" applyFill="1" applyBorder="1" applyAlignment="1">
      <alignment horizontal="right" vertical="center"/>
    </xf>
    <xf numFmtId="168" fontId="77" fillId="15" borderId="15" xfId="3" applyNumberFormat="1" applyFont="1" applyFill="1" applyBorder="1" applyAlignment="1">
      <alignment horizontal="right" vertical="center"/>
    </xf>
    <xf numFmtId="168" fontId="27" fillId="3" borderId="3" xfId="3" applyNumberFormat="1" applyFont="1" applyFill="1" applyBorder="1" applyAlignment="1" applyProtection="1">
      <alignment horizontal="right" vertical="center"/>
      <protection locked="0"/>
    </xf>
    <xf numFmtId="0" fontId="30" fillId="3" borderId="0" xfId="3" applyFont="1" applyFill="1" applyBorder="1" applyAlignment="1" applyProtection="1">
      <alignment horizontal="left" vertical="top" wrapText="1"/>
      <protection locked="0"/>
    </xf>
    <xf numFmtId="166" fontId="23" fillId="3" borderId="7" xfId="3" applyNumberFormat="1" applyFont="1" applyFill="1" applyBorder="1" applyAlignment="1" applyProtection="1">
      <alignment horizontal="left" vertical="center" wrapText="1"/>
      <protection locked="0"/>
    </xf>
    <xf numFmtId="167" fontId="25" fillId="3" borderId="12" xfId="3" applyNumberFormat="1" applyFont="1" applyFill="1" applyBorder="1" applyAlignment="1" applyProtection="1">
      <alignment horizontal="center" vertical="center"/>
      <protection hidden="1"/>
    </xf>
    <xf numFmtId="167" fontId="25" fillId="3" borderId="28" xfId="3" applyNumberFormat="1" applyFont="1" applyFill="1" applyBorder="1" applyAlignment="1" applyProtection="1">
      <alignment horizontal="center" vertical="center"/>
      <protection hidden="1"/>
    </xf>
    <xf numFmtId="168" fontId="27" fillId="3" borderId="7" xfId="3" applyNumberFormat="1" applyFont="1" applyFill="1" applyBorder="1" applyAlignment="1" applyProtection="1">
      <alignment horizontal="right" vertical="center"/>
      <protection locked="0"/>
    </xf>
    <xf numFmtId="164" fontId="16" fillId="13" borderId="23" xfId="3" applyNumberFormat="1" applyFont="1" applyFill="1" applyBorder="1" applyAlignment="1">
      <alignment horizontal="right" vertical="center" wrapText="1"/>
    </xf>
    <xf numFmtId="164" fontId="16" fillId="13" borderId="25" xfId="3" applyNumberFormat="1" applyFont="1" applyFill="1" applyBorder="1" applyAlignment="1">
      <alignment horizontal="right" vertical="center" wrapText="1"/>
    </xf>
    <xf numFmtId="164" fontId="16" fillId="13" borderId="26" xfId="3" applyNumberFormat="1" applyFont="1" applyFill="1" applyBorder="1" applyAlignment="1">
      <alignment horizontal="right" vertical="center" wrapText="1"/>
    </xf>
    <xf numFmtId="169" fontId="26" fillId="13" borderId="23" xfId="3" applyNumberFormat="1" applyFont="1" applyFill="1" applyBorder="1" applyAlignment="1" applyProtection="1">
      <alignment horizontal="center" vertical="center"/>
      <protection hidden="1"/>
    </xf>
    <xf numFmtId="169" fontId="26" fillId="13" borderId="25" xfId="3" applyNumberFormat="1" applyFont="1" applyFill="1" applyBorder="1" applyAlignment="1" applyProtection="1">
      <alignment horizontal="center" vertical="center"/>
      <protection hidden="1"/>
    </xf>
    <xf numFmtId="169" fontId="26" fillId="13" borderId="26" xfId="3" applyNumberFormat="1" applyFont="1" applyFill="1" applyBorder="1" applyAlignment="1" applyProtection="1">
      <alignment horizontal="center" vertical="center"/>
      <protection hidden="1"/>
    </xf>
    <xf numFmtId="169" fontId="33" fillId="3" borderId="19" xfId="3" applyNumberFormat="1" applyFont="1" applyFill="1" applyBorder="1" applyAlignment="1" applyProtection="1">
      <alignment horizontal="center" vertical="center"/>
      <protection hidden="1"/>
    </xf>
    <xf numFmtId="169" fontId="33" fillId="3" borderId="18" xfId="3" applyNumberFormat="1" applyFont="1" applyFill="1" applyBorder="1" applyAlignment="1" applyProtection="1">
      <alignment horizontal="center" vertical="center"/>
      <protection hidden="1"/>
    </xf>
    <xf numFmtId="169" fontId="33" fillId="3" borderId="20" xfId="3" applyNumberFormat="1" applyFont="1" applyFill="1" applyBorder="1" applyAlignment="1" applyProtection="1">
      <alignment horizontal="center" vertical="center"/>
      <protection hidden="1"/>
    </xf>
    <xf numFmtId="0" fontId="18" fillId="3" borderId="23" xfId="3" applyFont="1" applyFill="1" applyBorder="1" applyAlignment="1">
      <alignment horizontal="center" vertical="center"/>
    </xf>
    <xf numFmtId="0" fontId="18" fillId="3" borderId="26" xfId="3" applyFont="1" applyFill="1" applyBorder="1" applyAlignment="1">
      <alignment horizontal="center" vertical="center"/>
    </xf>
    <xf numFmtId="0" fontId="32" fillId="3" borderId="19" xfId="3" applyFont="1" applyFill="1" applyBorder="1" applyAlignment="1" applyProtection="1">
      <alignment horizontal="center" vertical="center"/>
      <protection hidden="1"/>
    </xf>
    <xf numFmtId="0" fontId="32" fillId="3" borderId="20" xfId="3" applyFont="1" applyFill="1" applyBorder="1" applyAlignment="1" applyProtection="1">
      <alignment horizontal="center" vertical="center"/>
      <protection hidden="1"/>
    </xf>
    <xf numFmtId="165" fontId="76" fillId="3" borderId="3" xfId="3" applyNumberFormat="1" applyFont="1" applyFill="1" applyBorder="1" applyAlignment="1">
      <alignment horizontal="left" vertical="center" wrapText="1"/>
    </xf>
    <xf numFmtId="167" fontId="79" fillId="3" borderId="8" xfId="3" applyNumberFormat="1" applyFont="1" applyFill="1" applyBorder="1" applyAlignment="1" applyProtection="1">
      <alignment horizontal="center" vertical="center"/>
      <protection hidden="1"/>
    </xf>
    <xf numFmtId="167" fontId="79" fillId="3" borderId="15" xfId="3" applyNumberFormat="1" applyFont="1" applyFill="1" applyBorder="1" applyAlignment="1" applyProtection="1">
      <alignment horizontal="center" vertical="center"/>
      <protection hidden="1"/>
    </xf>
    <xf numFmtId="165" fontId="17" fillId="15" borderId="3" xfId="3" applyNumberFormat="1" applyFont="1" applyFill="1" applyBorder="1" applyAlignment="1">
      <alignment horizontal="left" vertical="center" wrapText="1"/>
    </xf>
    <xf numFmtId="165" fontId="78" fillId="3" borderId="3" xfId="3" applyNumberFormat="1" applyFont="1" applyFill="1" applyBorder="1" applyAlignment="1">
      <alignment horizontal="left" vertical="center" wrapText="1"/>
    </xf>
    <xf numFmtId="0" fontId="80" fillId="15" borderId="3" xfId="3" applyFont="1" applyFill="1" applyBorder="1" applyAlignment="1" applyProtection="1">
      <alignment horizontal="center" vertical="center"/>
      <protection locked="0"/>
    </xf>
    <xf numFmtId="165" fontId="81" fillId="15" borderId="3" xfId="3" applyNumberFormat="1" applyFont="1" applyFill="1" applyBorder="1" applyAlignment="1">
      <alignment horizontal="left" vertical="center" wrapText="1"/>
    </xf>
    <xf numFmtId="168" fontId="77" fillId="15" borderId="3" xfId="3" applyNumberFormat="1" applyFont="1" applyFill="1" applyBorder="1" applyAlignment="1">
      <alignment horizontal="right" vertical="center"/>
    </xf>
    <xf numFmtId="0" fontId="6" fillId="3" borderId="10" xfId="3" applyNumberFormat="1" applyFont="1" applyFill="1" applyBorder="1" applyAlignment="1" applyProtection="1">
      <alignment horizontal="left"/>
      <protection locked="0"/>
    </xf>
    <xf numFmtId="0" fontId="88" fillId="3" borderId="61" xfId="3" applyFont="1" applyFill="1" applyBorder="1" applyAlignment="1">
      <alignment horizontal="center"/>
    </xf>
    <xf numFmtId="0" fontId="6" fillId="3" borderId="61" xfId="3" applyFont="1" applyFill="1" applyBorder="1" applyAlignment="1">
      <alignment horizontal="center"/>
    </xf>
    <xf numFmtId="164" fontId="31" fillId="3" borderId="19" xfId="3" applyNumberFormat="1" applyFont="1" applyFill="1" applyBorder="1" applyAlignment="1">
      <alignment horizontal="right" vertical="center"/>
    </xf>
    <xf numFmtId="164" fontId="31" fillId="3" borderId="18" xfId="3" applyNumberFormat="1" applyFont="1" applyFill="1" applyBorder="1" applyAlignment="1">
      <alignment horizontal="right" vertical="center"/>
    </xf>
    <xf numFmtId="164" fontId="31" fillId="3" borderId="20" xfId="3" applyNumberFormat="1" applyFont="1" applyFill="1" applyBorder="1" applyAlignment="1">
      <alignment horizontal="right" vertical="center"/>
    </xf>
    <xf numFmtId="0" fontId="0" fillId="17" borderId="0" xfId="0" applyFill="1" applyAlignment="1">
      <alignment horizontal="center"/>
    </xf>
    <xf numFmtId="0" fontId="59" fillId="14" borderId="0" xfId="3" applyFont="1" applyFill="1" applyAlignment="1">
      <alignment horizontal="center"/>
    </xf>
    <xf numFmtId="0" fontId="66" fillId="6" borderId="17" xfId="3" applyFont="1" applyFill="1" applyBorder="1" applyAlignment="1">
      <alignment horizontal="center"/>
    </xf>
    <xf numFmtId="0" fontId="18" fillId="3" borderId="2" xfId="3" applyFont="1" applyFill="1" applyBorder="1" applyAlignment="1" applyProtection="1">
      <alignment horizontal="center" vertical="center"/>
      <protection locked="0"/>
    </xf>
    <xf numFmtId="0" fontId="10" fillId="3" borderId="0" xfId="3" applyFont="1" applyFill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47" fillId="3" borderId="3" xfId="1" applyFont="1" applyFill="1" applyBorder="1" applyAlignment="1" applyProtection="1">
      <alignment horizontal="center" vertical="center" wrapText="1"/>
      <protection hidden="1"/>
    </xf>
    <xf numFmtId="0" fontId="46" fillId="3" borderId="40" xfId="1" applyNumberFormat="1" applyFont="1" applyFill="1" applyBorder="1" applyAlignment="1" applyProtection="1">
      <alignment horizontal="center" vertical="center"/>
      <protection hidden="1"/>
    </xf>
    <xf numFmtId="0" fontId="46" fillId="3" borderId="14" xfId="1" applyNumberFormat="1" applyFont="1" applyFill="1" applyBorder="1" applyAlignment="1" applyProtection="1">
      <alignment horizontal="center" vertical="center"/>
      <protection hidden="1"/>
    </xf>
    <xf numFmtId="0" fontId="47" fillId="15" borderId="3" xfId="1" applyFont="1" applyFill="1" applyBorder="1" applyAlignment="1" applyProtection="1">
      <alignment horizontal="center" vertical="center" wrapText="1"/>
      <protection hidden="1"/>
    </xf>
    <xf numFmtId="0" fontId="46" fillId="15" borderId="40" xfId="1" applyNumberFormat="1" applyFont="1" applyFill="1" applyBorder="1" applyAlignment="1" applyProtection="1">
      <alignment horizontal="center" vertical="center"/>
      <protection hidden="1"/>
    </xf>
    <xf numFmtId="0" fontId="46" fillId="15" borderId="14" xfId="1" applyNumberFormat="1" applyFont="1" applyFill="1" applyBorder="1" applyAlignment="1" applyProtection="1">
      <alignment horizontal="center" vertical="center"/>
      <protection hidden="1"/>
    </xf>
    <xf numFmtId="1" fontId="46" fillId="15" borderId="40" xfId="1" applyNumberFormat="1" applyFont="1" applyFill="1" applyBorder="1" applyAlignment="1" applyProtection="1">
      <alignment horizontal="center" vertical="center"/>
      <protection hidden="1"/>
    </xf>
    <xf numFmtId="0" fontId="83" fillId="15" borderId="3" xfId="1" applyFont="1" applyFill="1" applyBorder="1" applyAlignment="1" applyProtection="1">
      <alignment horizontal="center" vertical="center" wrapText="1"/>
      <protection hidden="1"/>
    </xf>
    <xf numFmtId="0" fontId="85" fillId="15" borderId="40" xfId="1" applyNumberFormat="1" applyFont="1" applyFill="1" applyBorder="1" applyAlignment="1" applyProtection="1">
      <alignment horizontal="center" vertical="center"/>
      <protection hidden="1"/>
    </xf>
    <xf numFmtId="0" fontId="85" fillId="15" borderId="14" xfId="1" applyNumberFormat="1" applyFont="1" applyFill="1" applyBorder="1" applyAlignment="1" applyProtection="1">
      <alignment horizontal="center" vertical="center"/>
      <protection hidden="1"/>
    </xf>
    <xf numFmtId="1" fontId="46" fillId="3" borderId="40" xfId="1" applyNumberFormat="1" applyFont="1" applyFill="1" applyBorder="1" applyAlignment="1" applyProtection="1">
      <alignment horizontal="center" vertical="center"/>
      <protection hidden="1"/>
    </xf>
    <xf numFmtId="2" fontId="5" fillId="4" borderId="49" xfId="0" applyNumberFormat="1" applyFont="1" applyFill="1" applyBorder="1" applyAlignment="1" applyProtection="1">
      <alignment horizontal="center" vertical="center"/>
      <protection hidden="1"/>
    </xf>
    <xf numFmtId="2" fontId="5" fillId="4" borderId="51" xfId="0" applyNumberFormat="1" applyFont="1" applyFill="1" applyBorder="1" applyAlignment="1" applyProtection="1">
      <alignment horizontal="center" vertical="center"/>
      <protection hidden="1"/>
    </xf>
    <xf numFmtId="2" fontId="54" fillId="5" borderId="49" xfId="1" applyNumberFormat="1" applyFont="1" applyFill="1" applyBorder="1" applyAlignment="1" applyProtection="1">
      <alignment horizontal="center" vertical="center"/>
    </xf>
    <xf numFmtId="2" fontId="54" fillId="5" borderId="51" xfId="1" applyNumberFormat="1" applyFont="1" applyFill="1" applyBorder="1" applyAlignment="1" applyProtection="1">
      <alignment horizontal="center" vertical="center"/>
    </xf>
    <xf numFmtId="0" fontId="3" fillId="2" borderId="44" xfId="1" applyFont="1" applyFill="1" applyBorder="1" applyAlignment="1" applyProtection="1">
      <alignment horizontal="center" vertical="center" wrapText="1"/>
    </xf>
    <xf numFmtId="0" fontId="3" fillId="2" borderId="45" xfId="1" applyFont="1" applyFill="1" applyBorder="1" applyAlignment="1" applyProtection="1">
      <alignment horizontal="center" vertical="center" wrapText="1"/>
    </xf>
    <xf numFmtId="0" fontId="3" fillId="2" borderId="48" xfId="1" applyFont="1" applyFill="1" applyBorder="1" applyAlignment="1" applyProtection="1">
      <alignment horizontal="center" vertical="center" wrapText="1"/>
    </xf>
    <xf numFmtId="0" fontId="3" fillId="2" borderId="49" xfId="1" applyFont="1" applyFill="1" applyBorder="1" applyAlignment="1" applyProtection="1">
      <alignment horizontal="center" vertical="center" wrapText="1"/>
    </xf>
    <xf numFmtId="1" fontId="46" fillId="3" borderId="45" xfId="1" applyNumberFormat="1" applyFont="1" applyFill="1" applyBorder="1" applyAlignment="1" applyProtection="1">
      <alignment horizontal="center" vertical="center"/>
      <protection hidden="1"/>
    </xf>
    <xf numFmtId="0" fontId="46" fillId="3" borderId="49" xfId="1" applyNumberFormat="1" applyFont="1" applyFill="1" applyBorder="1" applyAlignment="1" applyProtection="1">
      <alignment horizontal="center" vertical="center"/>
      <protection hidden="1"/>
    </xf>
    <xf numFmtId="0" fontId="46" fillId="3" borderId="45" xfId="1" applyNumberFormat="1" applyFont="1" applyFill="1" applyBorder="1" applyAlignment="1" applyProtection="1">
      <alignment horizontal="center" vertical="center"/>
      <protection hidden="1"/>
    </xf>
    <xf numFmtId="0" fontId="52" fillId="5" borderId="48" xfId="1" applyFont="1" applyFill="1" applyBorder="1" applyAlignment="1" applyProtection="1">
      <alignment horizontal="center" vertical="center" wrapText="1"/>
    </xf>
    <xf numFmtId="0" fontId="52" fillId="5" borderId="49" xfId="1" applyFont="1" applyFill="1" applyBorder="1" applyAlignment="1" applyProtection="1">
      <alignment horizontal="center" vertical="center" wrapText="1"/>
    </xf>
    <xf numFmtId="0" fontId="52" fillId="5" borderId="50" xfId="1" applyFont="1" applyFill="1" applyBorder="1" applyAlignment="1" applyProtection="1">
      <alignment horizontal="center" vertical="center" wrapText="1"/>
    </xf>
    <xf numFmtId="0" fontId="52" fillId="5" borderId="51" xfId="1" applyFont="1" applyFill="1" applyBorder="1" applyAlignment="1" applyProtection="1">
      <alignment horizontal="center" vertical="center" wrapText="1"/>
    </xf>
    <xf numFmtId="0" fontId="50" fillId="2" borderId="45" xfId="1" applyFont="1" applyFill="1" applyBorder="1" applyAlignment="1" applyProtection="1">
      <alignment horizontal="center" vertical="center"/>
    </xf>
    <xf numFmtId="0" fontId="50" fillId="2" borderId="49" xfId="1" applyFont="1" applyFill="1" applyBorder="1" applyAlignment="1" applyProtection="1">
      <alignment horizontal="center" vertical="center"/>
    </xf>
    <xf numFmtId="166" fontId="5" fillId="3" borderId="47" xfId="1" applyNumberFormat="1" applyFont="1" applyFill="1" applyBorder="1" applyAlignment="1" applyProtection="1">
      <alignment horizontal="center" vertical="center"/>
    </xf>
    <xf numFmtId="0" fontId="5" fillId="3" borderId="53" xfId="1" applyFont="1" applyFill="1" applyBorder="1" applyAlignment="1" applyProtection="1">
      <alignment horizontal="center" vertical="center"/>
    </xf>
    <xf numFmtId="0" fontId="51" fillId="2" borderId="50" xfId="1" applyFont="1" applyFill="1" applyBorder="1" applyAlignment="1" applyProtection="1">
      <alignment horizontal="center" vertical="center" wrapText="1"/>
    </xf>
    <xf numFmtId="0" fontId="51" fillId="2" borderId="51" xfId="1" applyFont="1" applyFill="1" applyBorder="1" applyAlignment="1" applyProtection="1">
      <alignment horizontal="center" vertical="center" wrapText="1"/>
    </xf>
    <xf numFmtId="0" fontId="51" fillId="2" borderId="52" xfId="1" applyFont="1" applyFill="1" applyBorder="1" applyAlignment="1" applyProtection="1">
      <alignment horizontal="center" vertical="center" wrapText="1"/>
    </xf>
    <xf numFmtId="166" fontId="46" fillId="3" borderId="54" xfId="1" applyNumberFormat="1" applyFont="1" applyFill="1" applyBorder="1" applyAlignment="1" applyProtection="1">
      <alignment horizontal="center" vertical="center"/>
      <protection hidden="1"/>
    </xf>
    <xf numFmtId="166" fontId="46" fillId="3" borderId="55" xfId="1" applyNumberFormat="1" applyFont="1" applyFill="1" applyBorder="1" applyAlignment="1" applyProtection="1">
      <alignment horizontal="center" vertical="center"/>
      <protection hidden="1"/>
    </xf>
    <xf numFmtId="166" fontId="46" fillId="3" borderId="21" xfId="1" applyNumberFormat="1" applyFont="1" applyFill="1" applyBorder="1" applyAlignment="1" applyProtection="1">
      <alignment horizontal="center" vertical="center"/>
      <protection hidden="1"/>
    </xf>
    <xf numFmtId="166" fontId="46" fillId="3" borderId="56" xfId="1" applyNumberFormat="1" applyFont="1" applyFill="1" applyBorder="1" applyAlignment="1" applyProtection="1">
      <alignment horizontal="center" vertical="center"/>
      <protection hidden="1"/>
    </xf>
    <xf numFmtId="0" fontId="3" fillId="12" borderId="50" xfId="1" applyFont="1" applyFill="1" applyBorder="1" applyAlignment="1" applyProtection="1">
      <alignment horizontal="center" vertical="center" wrapText="1"/>
    </xf>
    <xf numFmtId="0" fontId="3" fillId="12" borderId="51" xfId="1" applyFont="1" applyFill="1" applyBorder="1" applyAlignment="1" applyProtection="1">
      <alignment horizontal="center" vertical="center" wrapText="1"/>
    </xf>
    <xf numFmtId="0" fontId="3" fillId="12" borderId="59" xfId="1" applyFont="1" applyFill="1" applyBorder="1" applyAlignment="1" applyProtection="1">
      <alignment horizontal="center" vertical="center" wrapText="1"/>
    </xf>
    <xf numFmtId="0" fontId="3" fillId="12" borderId="52" xfId="1" applyFont="1" applyFill="1" applyBorder="1" applyAlignment="1" applyProtection="1">
      <alignment horizontal="center" vertical="center" wrapText="1"/>
    </xf>
    <xf numFmtId="3" fontId="46" fillId="3" borderId="44" xfId="1" applyNumberFormat="1" applyFont="1" applyFill="1" applyBorder="1" applyAlignment="1" applyProtection="1">
      <alignment horizontal="center" vertical="center"/>
      <protection hidden="1"/>
    </xf>
    <xf numFmtId="3" fontId="46" fillId="3" borderId="45" xfId="1" applyNumberFormat="1" applyFont="1" applyFill="1" applyBorder="1" applyAlignment="1" applyProtection="1">
      <alignment horizontal="center" vertical="center"/>
      <protection hidden="1"/>
    </xf>
    <xf numFmtId="3" fontId="46" fillId="3" borderId="46" xfId="1" applyNumberFormat="1" applyFont="1" applyFill="1" applyBorder="1" applyAlignment="1" applyProtection="1">
      <alignment horizontal="center" vertical="center"/>
      <protection hidden="1"/>
    </xf>
    <xf numFmtId="0" fontId="44" fillId="3" borderId="40" xfId="1" applyNumberFormat="1" applyFont="1" applyFill="1" applyBorder="1" applyAlignment="1" applyProtection="1">
      <alignment horizontal="center" vertical="center"/>
      <protection hidden="1"/>
    </xf>
    <xf numFmtId="0" fontId="44" fillId="3" borderId="14" xfId="1" applyNumberFormat="1" applyFont="1" applyFill="1" applyBorder="1" applyAlignment="1" applyProtection="1">
      <alignment horizontal="center" vertical="center"/>
      <protection hidden="1"/>
    </xf>
    <xf numFmtId="0" fontId="44" fillId="15" borderId="40" xfId="1" applyNumberFormat="1" applyFont="1" applyFill="1" applyBorder="1" applyAlignment="1" applyProtection="1">
      <alignment horizontal="center" vertical="center"/>
      <protection hidden="1"/>
    </xf>
    <xf numFmtId="0" fontId="44" fillId="15" borderId="14" xfId="1" applyNumberFormat="1" applyFont="1" applyFill="1" applyBorder="1" applyAlignment="1" applyProtection="1">
      <alignment horizontal="center" vertical="center"/>
      <protection hidden="1"/>
    </xf>
    <xf numFmtId="0" fontId="83" fillId="3" borderId="3" xfId="1" applyFont="1" applyFill="1" applyBorder="1" applyAlignment="1" applyProtection="1">
      <alignment horizontal="center" vertical="center" wrapText="1"/>
      <protection hidden="1"/>
    </xf>
    <xf numFmtId="0" fontId="85" fillId="3" borderId="40" xfId="1" applyNumberFormat="1" applyFont="1" applyFill="1" applyBorder="1" applyAlignment="1" applyProtection="1">
      <alignment horizontal="center" vertical="center"/>
      <protection hidden="1"/>
    </xf>
    <xf numFmtId="0" fontId="85" fillId="3" borderId="14" xfId="1" applyNumberFormat="1" applyFont="1" applyFill="1" applyBorder="1" applyAlignment="1" applyProtection="1">
      <alignment horizontal="center" vertical="center"/>
      <protection hidden="1"/>
    </xf>
    <xf numFmtId="0" fontId="47" fillId="15" borderId="8" xfId="1" applyFont="1" applyFill="1" applyBorder="1" applyAlignment="1" applyProtection="1">
      <alignment horizontal="center" vertical="center" wrapText="1"/>
      <protection hidden="1"/>
    </xf>
    <xf numFmtId="0" fontId="47" fillId="15" borderId="15" xfId="1" applyFont="1" applyFill="1" applyBorder="1" applyAlignment="1" applyProtection="1">
      <alignment horizontal="center" vertical="center" wrapText="1"/>
      <protection hidden="1"/>
    </xf>
    <xf numFmtId="1" fontId="46" fillId="15" borderId="14" xfId="1" applyNumberFormat="1" applyFont="1" applyFill="1" applyBorder="1" applyAlignment="1" applyProtection="1">
      <alignment horizontal="center" vertical="center"/>
      <protection hidden="1"/>
    </xf>
    <xf numFmtId="0" fontId="47" fillId="3" borderId="42" xfId="1" applyFont="1" applyFill="1" applyBorder="1" applyAlignment="1" applyProtection="1">
      <alignment horizontal="center" vertical="center" wrapText="1"/>
      <protection hidden="1"/>
    </xf>
    <xf numFmtId="0" fontId="38" fillId="4" borderId="0" xfId="1" applyFont="1" applyFill="1" applyAlignment="1" applyProtection="1">
      <alignment horizontal="center"/>
    </xf>
    <xf numFmtId="0" fontId="38" fillId="4" borderId="0" xfId="1" applyFont="1" applyFill="1" applyBorder="1" applyAlignment="1" applyProtection="1">
      <alignment horizontal="center"/>
    </xf>
    <xf numFmtId="0" fontId="10" fillId="3" borderId="21" xfId="1" applyFont="1" applyFill="1" applyBorder="1" applyAlignment="1" applyProtection="1">
      <alignment horizontal="center"/>
      <protection locked="0"/>
    </xf>
    <xf numFmtId="0" fontId="10" fillId="3" borderId="22" xfId="1" applyFont="1" applyFill="1" applyBorder="1" applyAlignment="1" applyProtection="1">
      <alignment horizontal="center"/>
      <protection locked="0"/>
    </xf>
    <xf numFmtId="0" fontId="6" fillId="4" borderId="0" xfId="1" applyFont="1" applyFill="1" applyBorder="1" applyAlignment="1" applyProtection="1">
      <alignment horizontal="right"/>
    </xf>
    <xf numFmtId="0" fontId="6" fillId="4" borderId="0" xfId="1" applyFont="1" applyFill="1" applyAlignment="1" applyProtection="1">
      <alignment horizontal="right"/>
    </xf>
    <xf numFmtId="0" fontId="9" fillId="3" borderId="10" xfId="1" applyFont="1" applyFill="1" applyBorder="1" applyAlignment="1" applyProtection="1">
      <alignment horizontal="left"/>
      <protection locked="0"/>
    </xf>
    <xf numFmtId="0" fontId="69" fillId="6" borderId="31" xfId="1" applyFont="1" applyFill="1" applyBorder="1" applyAlignment="1" applyProtection="1">
      <alignment horizontal="right" wrapText="1"/>
    </xf>
    <xf numFmtId="0" fontId="58" fillId="6" borderId="31" xfId="1" applyFont="1" applyFill="1" applyBorder="1" applyAlignment="1" applyProtection="1">
      <alignment horizontal="right" wrapText="1"/>
    </xf>
    <xf numFmtId="0" fontId="47" fillId="3" borderId="2" xfId="1" applyFont="1" applyFill="1" applyBorder="1" applyAlignment="1" applyProtection="1">
      <alignment horizontal="center" vertical="center" wrapText="1"/>
      <protection hidden="1"/>
    </xf>
    <xf numFmtId="1" fontId="46" fillId="3" borderId="36" xfId="1" applyNumberFormat="1" applyFont="1" applyFill="1" applyBorder="1" applyAlignment="1" applyProtection="1">
      <alignment horizontal="center" vertical="center"/>
      <protection hidden="1"/>
    </xf>
    <xf numFmtId="0" fontId="46" fillId="3" borderId="37" xfId="1" applyNumberFormat="1" applyFont="1" applyFill="1" applyBorder="1" applyAlignment="1" applyProtection="1">
      <alignment horizontal="center" vertical="center"/>
      <protection hidden="1"/>
    </xf>
    <xf numFmtId="174" fontId="46" fillId="3" borderId="45" xfId="1" applyNumberFormat="1" applyFont="1" applyFill="1" applyBorder="1" applyAlignment="1" applyProtection="1">
      <alignment horizontal="center" vertical="center"/>
      <protection hidden="1"/>
    </xf>
    <xf numFmtId="0" fontId="46" fillId="3" borderId="49" xfId="1" applyFont="1" applyFill="1" applyBorder="1" applyAlignment="1" applyProtection="1">
      <alignment horizontal="center" vertical="center"/>
      <protection hidden="1"/>
    </xf>
    <xf numFmtId="0" fontId="3" fillId="5" borderId="50" xfId="1" applyFont="1" applyFill="1" applyBorder="1" applyAlignment="1" applyProtection="1">
      <alignment horizontal="center" vertical="center" wrapText="1"/>
    </xf>
    <xf numFmtId="0" fontId="3" fillId="5" borderId="51" xfId="1" applyFont="1" applyFill="1" applyBorder="1" applyAlignment="1" applyProtection="1">
      <alignment horizontal="center" vertical="center" wrapText="1"/>
    </xf>
    <xf numFmtId="0" fontId="3" fillId="5" borderId="52" xfId="1" applyFont="1" applyFill="1" applyBorder="1" applyAlignment="1" applyProtection="1">
      <alignment horizontal="center" vertical="center" wrapText="1"/>
    </xf>
    <xf numFmtId="0" fontId="9" fillId="3" borderId="18" xfId="1" applyFont="1" applyFill="1" applyBorder="1" applyAlignment="1" applyProtection="1">
      <alignment horizontal="left"/>
      <protection locked="0"/>
    </xf>
    <xf numFmtId="0" fontId="9" fillId="3" borderId="18" xfId="1" applyNumberFormat="1" applyFont="1" applyFill="1" applyBorder="1" applyAlignment="1" applyProtection="1">
      <alignment horizontal="left"/>
      <protection locked="0"/>
    </xf>
    <xf numFmtId="0" fontId="4" fillId="3" borderId="13" xfId="1" applyFont="1" applyFill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horizontal="left"/>
    </xf>
    <xf numFmtId="0" fontId="9" fillId="4" borderId="0" xfId="1" applyFont="1" applyFill="1" applyAlignment="1" applyProtection="1">
      <alignment horizontal="right"/>
    </xf>
    <xf numFmtId="14" fontId="6" fillId="4" borderId="0" xfId="1" applyNumberFormat="1" applyFont="1" applyFill="1" applyBorder="1" applyAlignment="1" applyProtection="1">
      <alignment horizontal="center"/>
    </xf>
    <xf numFmtId="171" fontId="9" fillId="3" borderId="10" xfId="1" applyNumberFormat="1" applyFont="1" applyFill="1" applyBorder="1" applyAlignment="1" applyProtection="1">
      <alignment horizontal="left"/>
      <protection locked="0"/>
    </xf>
    <xf numFmtId="171" fontId="9" fillId="3" borderId="0" xfId="1" applyNumberFormat="1" applyFont="1" applyFill="1" applyBorder="1" applyAlignment="1" applyProtection="1">
      <alignment horizontal="left"/>
      <protection locked="0"/>
    </xf>
    <xf numFmtId="171" fontId="9" fillId="3" borderId="18" xfId="1" applyNumberFormat="1" applyFont="1" applyFill="1" applyBorder="1" applyAlignment="1" applyProtection="1">
      <alignment horizontal="left"/>
      <protection locked="0"/>
    </xf>
    <xf numFmtId="0" fontId="4" fillId="3" borderId="11" xfId="1" applyFont="1" applyFill="1" applyBorder="1" applyAlignment="1" applyProtection="1">
      <alignment horizontal="left" wrapText="1"/>
      <protection locked="0"/>
    </xf>
    <xf numFmtId="171" fontId="9" fillId="3" borderId="27" xfId="1" applyNumberFormat="1" applyFont="1" applyFill="1" applyBorder="1" applyAlignment="1" applyProtection="1">
      <alignment horizontal="left"/>
      <protection locked="0"/>
    </xf>
    <xf numFmtId="0" fontId="9" fillId="3" borderId="27" xfId="1" applyFont="1" applyFill="1" applyBorder="1" applyAlignment="1" applyProtection="1">
      <alignment horizontal="left"/>
      <protection locked="0"/>
    </xf>
    <xf numFmtId="170" fontId="9" fillId="3" borderId="27" xfId="1" applyNumberFormat="1" applyFont="1" applyFill="1" applyBorder="1" applyAlignment="1" applyProtection="1">
      <alignment horizontal="left"/>
      <protection locked="0"/>
    </xf>
    <xf numFmtId="170" fontId="9" fillId="3" borderId="18" xfId="1" applyNumberFormat="1" applyFont="1" applyFill="1" applyBorder="1" applyAlignment="1" applyProtection="1">
      <alignment horizontal="left"/>
      <protection locked="0"/>
    </xf>
    <xf numFmtId="49" fontId="38" fillId="3" borderId="63" xfId="0" applyNumberFormat="1" applyFont="1" applyFill="1" applyBorder="1" applyAlignment="1" applyProtection="1">
      <alignment horizontal="center" vertical="center"/>
      <protection locked="0"/>
    </xf>
    <xf numFmtId="173" fontId="38" fillId="3" borderId="11" xfId="1" applyNumberFormat="1" applyFont="1" applyFill="1" applyBorder="1" applyAlignment="1" applyProtection="1">
      <alignment horizontal="center" vertical="top"/>
      <protection locked="0"/>
    </xf>
    <xf numFmtId="0" fontId="44" fillId="3" borderId="21" xfId="1" applyFont="1" applyFill="1" applyBorder="1" applyAlignment="1" applyProtection="1">
      <alignment horizontal="center"/>
      <protection locked="0"/>
    </xf>
    <xf numFmtId="0" fontId="44" fillId="3" borderId="22" xfId="1" applyFont="1" applyFill="1" applyBorder="1" applyAlignment="1" applyProtection="1">
      <alignment horizontal="center"/>
      <protection locked="0"/>
    </xf>
    <xf numFmtId="0" fontId="64" fillId="3" borderId="0" xfId="0" applyFont="1" applyFill="1" applyAlignment="1">
      <alignment horizontal="center" vertical="center"/>
    </xf>
  </cellXfs>
  <cellStyles count="4">
    <cellStyle name="Lien hypertexte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79DCFF"/>
      <color rgb="FFFFFF99"/>
      <color rgb="FF800000"/>
      <color rgb="FFFFFFCC"/>
      <color rgb="FFF7A30D"/>
      <color rgb="FF663300"/>
      <color rgb="FF996633"/>
      <color rgb="FFFF0066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54</xdr:row>
      <xdr:rowOff>47624</xdr:rowOff>
    </xdr:from>
    <xdr:to>
      <xdr:col>11</xdr:col>
      <xdr:colOff>0</xdr:colOff>
      <xdr:row>56</xdr:row>
      <xdr:rowOff>28575</xdr:rowOff>
    </xdr:to>
    <xdr:sp macro="" textlink="">
      <xdr:nvSpPr>
        <xdr:cNvPr id="10" name="Text Box 10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467100" y="12077699"/>
          <a:ext cx="981075" cy="600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50000"/>
          </a:srgbClr>
        </a:solidFill>
        <a:ln w="3175" cap="rnd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prstDash val="sysDot"/>
          <a:miter lim="800000"/>
          <a:headEnd/>
          <a:tailEnd/>
        </a:ln>
        <a:effectLst>
          <a:outerShdw dist="17961" dir="2700000" algn="ctr" rotWithShape="0">
            <a:srgbClr xmlns:mc="http://schemas.openxmlformats.org/markup-compatibility/2006" xmlns:a14="http://schemas.microsoft.com/office/drawing/2010/main" val="FF6600" mc:Ignorable="a14" a14:legacySpreadsheetColorIndex="53">
              <a:alpha val="50000"/>
            </a:srgbClr>
          </a:outerShdw>
        </a:effec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993300"/>
              </a:solidFill>
              <a:latin typeface="Times New Roman"/>
              <a:cs typeface="Times New Roman"/>
            </a:rPr>
            <a:t>Prix à saisir dans ces cases (sans le sigle €)</a:t>
          </a:r>
        </a:p>
      </xdr:txBody>
    </xdr:sp>
    <xdr:clientData fPrintsWithSheet="0"/>
  </xdr:twoCellAnchor>
  <xdr:twoCellAnchor>
    <xdr:from>
      <xdr:col>9</xdr:col>
      <xdr:colOff>171450</xdr:colOff>
      <xdr:row>47</xdr:row>
      <xdr:rowOff>133349</xdr:rowOff>
    </xdr:from>
    <xdr:to>
      <xdr:col>12</xdr:col>
      <xdr:colOff>47625</xdr:colOff>
      <xdr:row>54</xdr:row>
      <xdr:rowOff>57149</xdr:rowOff>
    </xdr:to>
    <xdr:sp macro="" textlink="">
      <xdr:nvSpPr>
        <xdr:cNvPr id="12" name="Line 10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4362450" y="8886824"/>
          <a:ext cx="1266825" cy="771525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11</xdr:col>
      <xdr:colOff>180975</xdr:colOff>
      <xdr:row>48</xdr:row>
      <xdr:rowOff>190499</xdr:rowOff>
    </xdr:from>
    <xdr:to>
      <xdr:col>12</xdr:col>
      <xdr:colOff>85725</xdr:colOff>
      <xdr:row>51</xdr:row>
      <xdr:rowOff>104775</xdr:rowOff>
    </xdr:to>
    <xdr:sp macro="" textlink="">
      <xdr:nvSpPr>
        <xdr:cNvPr id="13" name="Line 37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5181600" y="9153524"/>
          <a:ext cx="485775" cy="123826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8</xdr:col>
      <xdr:colOff>114300</xdr:colOff>
      <xdr:row>55</xdr:row>
      <xdr:rowOff>228599</xdr:rowOff>
    </xdr:from>
    <xdr:to>
      <xdr:col>11</xdr:col>
      <xdr:colOff>0</xdr:colOff>
      <xdr:row>56</xdr:row>
      <xdr:rowOff>17143</xdr:rowOff>
    </xdr:to>
    <xdr:sp macro="" textlink="">
      <xdr:nvSpPr>
        <xdr:cNvPr id="22" name="Text Box 36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476625" y="12620624"/>
          <a:ext cx="971550" cy="45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Livraison gratuite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à partir de 10 boîtes !</a:t>
          </a:r>
        </a:p>
      </xdr:txBody>
    </xdr:sp>
    <xdr:clientData/>
  </xdr:twoCellAnchor>
  <xdr:twoCellAnchor>
    <xdr:from>
      <xdr:col>9</xdr:col>
      <xdr:colOff>171450</xdr:colOff>
      <xdr:row>47</xdr:row>
      <xdr:rowOff>133349</xdr:rowOff>
    </xdr:from>
    <xdr:to>
      <xdr:col>12</xdr:col>
      <xdr:colOff>47625</xdr:colOff>
      <xdr:row>54</xdr:row>
      <xdr:rowOff>57149</xdr:rowOff>
    </xdr:to>
    <xdr:sp macro="" textlink="">
      <xdr:nvSpPr>
        <xdr:cNvPr id="23" name="Line 105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ShapeType="1"/>
        </xdr:cNvSpPr>
      </xdr:nvSpPr>
      <xdr:spPr bwMode="auto">
        <a:xfrm flipV="1">
          <a:off x="4162425" y="10496549"/>
          <a:ext cx="485775" cy="800100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11</xdr:col>
      <xdr:colOff>180975</xdr:colOff>
      <xdr:row>48</xdr:row>
      <xdr:rowOff>190499</xdr:rowOff>
    </xdr:from>
    <xdr:to>
      <xdr:col>12</xdr:col>
      <xdr:colOff>85725</xdr:colOff>
      <xdr:row>51</xdr:row>
      <xdr:rowOff>104775</xdr:rowOff>
    </xdr:to>
    <xdr:sp macro="" textlink="">
      <xdr:nvSpPr>
        <xdr:cNvPr id="24" name="Line 370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4600575" y="10772774"/>
          <a:ext cx="85725" cy="133351"/>
        </a:xfrm>
        <a:prstGeom prst="line">
          <a:avLst/>
        </a:prstGeom>
        <a:noFill/>
        <a:ln w="9525" cap="rnd">
          <a:solidFill>
            <a:srgbClr val="FF6600"/>
          </a:solidFill>
          <a:prstDash val="sysDot"/>
          <a:round/>
          <a:headEnd/>
          <a:tailEnd type="stealth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 editAs="oneCell">
    <xdr:from>
      <xdr:col>0</xdr:col>
      <xdr:colOff>123825</xdr:colOff>
      <xdr:row>0</xdr:row>
      <xdr:rowOff>123825</xdr:rowOff>
    </xdr:from>
    <xdr:to>
      <xdr:col>4</xdr:col>
      <xdr:colOff>24284</xdr:colOff>
      <xdr:row>6</xdr:row>
      <xdr:rowOff>28575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1814984" cy="971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220980</xdr:colOff>
          <xdr:row>7</xdr:row>
          <xdr:rowOff>68580</xdr:rowOff>
        </xdr:from>
        <xdr:to>
          <xdr:col>4</xdr:col>
          <xdr:colOff>342900</xdr:colOff>
          <xdr:row>9</xdr:row>
          <xdr:rowOff>22860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171451</xdr:colOff>
      <xdr:row>6</xdr:row>
      <xdr:rowOff>85725</xdr:rowOff>
    </xdr:from>
    <xdr:to>
      <xdr:col>3</xdr:col>
      <xdr:colOff>231138</xdr:colOff>
      <xdr:row>8</xdr:row>
      <xdr:rowOff>114300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152525"/>
          <a:ext cx="1631312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11</xdr:row>
      <xdr:rowOff>38099</xdr:rowOff>
    </xdr:from>
    <xdr:to>
      <xdr:col>5</xdr:col>
      <xdr:colOff>390524</xdr:colOff>
      <xdr:row>11</xdr:row>
      <xdr:rowOff>1053162</xdr:rowOff>
    </xdr:to>
    <xdr:sp macro="" textlink="" fLocksText="0">
      <xdr:nvSpPr>
        <xdr:cNvPr id="14" name="Text Box 145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61999" y="2095499"/>
          <a:ext cx="1285875" cy="1015063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Times New Roman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0</xdr:col>
      <xdr:colOff>47625</xdr:colOff>
      <xdr:row>8</xdr:row>
      <xdr:rowOff>108347</xdr:rowOff>
    </xdr:from>
    <xdr:to>
      <xdr:col>5</xdr:col>
      <xdr:colOff>390525</xdr:colOff>
      <xdr:row>10</xdr:row>
      <xdr:rowOff>152995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7625" y="1851422"/>
          <a:ext cx="2000250" cy="473273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ctr" upright="1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996633"/>
              </a:solidFill>
              <a:latin typeface="Wingdings"/>
            </a:rPr>
            <a:t>*</a:t>
          </a:r>
          <a:r>
            <a:rPr lang="fr-FR" sz="900" b="0" i="0" u="none" strike="noStrike" baseline="0">
              <a:solidFill>
                <a:srgbClr val="996633"/>
              </a:solidFill>
              <a:latin typeface="Times New Roman"/>
              <a:cs typeface="Times New Roman"/>
            </a:rPr>
            <a:t> Les Lacs - 87500 St Yrieix la Perche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996633"/>
              </a:solidFill>
              <a:latin typeface="Wingdings 2"/>
            </a:rPr>
            <a:t>'</a:t>
          </a:r>
          <a:r>
            <a:rPr lang="fr-FR" sz="900" b="0" i="0" u="none" strike="noStrike" baseline="0">
              <a:solidFill>
                <a:srgbClr val="996633"/>
              </a:solidFill>
              <a:latin typeface="Times New Roman"/>
              <a:cs typeface="Times New Roman"/>
            </a:rPr>
            <a:t> 05 55 08 30 00 - </a:t>
          </a:r>
          <a:r>
            <a:rPr lang="fr-FR" sz="900" b="0" i="0" u="none" strike="noStrike" baseline="0">
              <a:solidFill>
                <a:srgbClr val="996633"/>
              </a:solidFill>
              <a:latin typeface="Wingdings 2"/>
              <a:cs typeface="Times New Roman"/>
            </a:rPr>
            <a:t>7</a:t>
          </a:r>
          <a:r>
            <a:rPr lang="fr-FR" sz="900" b="0" i="0" u="none" strike="noStrike" baseline="0">
              <a:solidFill>
                <a:srgbClr val="996633"/>
              </a:solidFill>
              <a:latin typeface="Times New Roman"/>
              <a:cs typeface="Times New Roman"/>
            </a:rPr>
            <a:t> 05 55 08 30 08</a:t>
          </a:r>
        </a:p>
        <a:p>
          <a:pPr algn="ctr" rtl="0">
            <a:defRPr sz="1000"/>
          </a:pPr>
          <a:r>
            <a:rPr lang="fr-FR" sz="600" b="0" i="0" u="none" strike="noStrike" baseline="0">
              <a:solidFill>
                <a:srgbClr val="996633"/>
              </a:solidFill>
              <a:latin typeface="Times New Roman"/>
              <a:cs typeface="Times New Roman"/>
            </a:rPr>
            <a:t>n° siret 770 500 346 00018</a:t>
          </a:r>
        </a:p>
      </xdr:txBody>
    </xdr:sp>
    <xdr:clientData/>
  </xdr:twoCellAnchor>
  <xdr:twoCellAnchor editAs="oneCell">
    <xdr:from>
      <xdr:col>1</xdr:col>
      <xdr:colOff>28576</xdr:colOff>
      <xdr:row>1</xdr:row>
      <xdr:rowOff>31552</xdr:rowOff>
    </xdr:from>
    <xdr:to>
      <xdr:col>5</xdr:col>
      <xdr:colOff>404133</xdr:colOff>
      <xdr:row>6</xdr:row>
      <xdr:rowOff>72629</xdr:rowOff>
    </xdr:to>
    <xdr:pic>
      <xdr:nvPicPr>
        <xdr:cNvPr id="17" name="Picture 795" descr="P:\Marketing\LOGOS BIJOU\NOUVEAU LOGO\charte_bijou_ok_petit.GIF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326827"/>
          <a:ext cx="1890032" cy="1012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9</xdr:row>
          <xdr:rowOff>160020</xdr:rowOff>
        </xdr:from>
        <xdr:to>
          <xdr:col>8</xdr:col>
          <xdr:colOff>38100</xdr:colOff>
          <xdr:row>11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34</xdr:col>
      <xdr:colOff>152400</xdr:colOff>
      <xdr:row>11</xdr:row>
      <xdr:rowOff>28575</xdr:rowOff>
    </xdr:from>
    <xdr:to>
      <xdr:col>35</xdr:col>
      <xdr:colOff>171450</xdr:colOff>
      <xdr:row>53</xdr:row>
      <xdr:rowOff>133350</xdr:rowOff>
    </xdr:to>
    <xdr:sp macro="" textlink="">
      <xdr:nvSpPr>
        <xdr:cNvPr id="24" name="Text Box 75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7106900" y="2400300"/>
          <a:ext cx="361950" cy="11925300"/>
        </a:xfrm>
        <a:prstGeom prst="rect">
          <a:avLst/>
        </a:prstGeom>
        <a:solidFill>
          <a:schemeClr val="bg1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>
            <a:defRPr sz="1000"/>
          </a:pPr>
          <a:r>
            <a:rPr lang="fr-FR" sz="800" b="0" i="0" u="none" strike="noStrike" baseline="0">
              <a:solidFill>
                <a:srgbClr val="996633"/>
              </a:solidFill>
              <a:latin typeface="Times New Roman"/>
              <a:cs typeface="Times New Roman"/>
            </a:rPr>
            <a:t>Conditions Générales de Vente consultables sur le www.bijou.com ou sur simple demande : infos@bijou.com - 05 55 08 30 00 - Voir poids nets, prix au kilo et liste d'ingrédients sur le catalogue </a:t>
          </a:r>
          <a:endParaRPr lang="fr-FR" sz="800" b="0" i="0" u="sng" strike="noStrike" baseline="0">
            <a:solidFill>
              <a:srgbClr val="996633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29</xdr:col>
      <xdr:colOff>847725</xdr:colOff>
      <xdr:row>50</xdr:row>
      <xdr:rowOff>38100</xdr:rowOff>
    </xdr:from>
    <xdr:to>
      <xdr:col>32</xdr:col>
      <xdr:colOff>142875</xdr:colOff>
      <xdr:row>51</xdr:row>
      <xdr:rowOff>152400</xdr:rowOff>
    </xdr:to>
    <xdr:sp macro="" textlink="">
      <xdr:nvSpPr>
        <xdr:cNvPr id="25" name="Text Box 105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3763625" y="11877675"/>
          <a:ext cx="790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69</xdr:col>
      <xdr:colOff>95250</xdr:colOff>
      <xdr:row>11</xdr:row>
      <xdr:rowOff>0</xdr:rowOff>
    </xdr:from>
    <xdr:to>
      <xdr:col>70</xdr:col>
      <xdr:colOff>19050</xdr:colOff>
      <xdr:row>53</xdr:row>
      <xdr:rowOff>104775</xdr:rowOff>
    </xdr:to>
    <xdr:sp macro="" textlink="">
      <xdr:nvSpPr>
        <xdr:cNvPr id="27" name="Text Box 751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35756850" y="2371725"/>
          <a:ext cx="342900" cy="11849100"/>
        </a:xfrm>
        <a:prstGeom prst="rect">
          <a:avLst/>
        </a:prstGeom>
        <a:solidFill>
          <a:schemeClr val="bg1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64</xdr:col>
      <xdr:colOff>0</xdr:colOff>
      <xdr:row>50</xdr:row>
      <xdr:rowOff>38100</xdr:rowOff>
    </xdr:from>
    <xdr:to>
      <xdr:col>66</xdr:col>
      <xdr:colOff>28575</xdr:colOff>
      <xdr:row>51</xdr:row>
      <xdr:rowOff>152400</xdr:rowOff>
    </xdr:to>
    <xdr:sp macro="" textlink="">
      <xdr:nvSpPr>
        <xdr:cNvPr id="28" name="Text Box 105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8984575" y="11906250"/>
          <a:ext cx="1457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104</xdr:col>
      <xdr:colOff>95250</xdr:colOff>
      <xdr:row>11</xdr:row>
      <xdr:rowOff>0</xdr:rowOff>
    </xdr:from>
    <xdr:to>
      <xdr:col>104</xdr:col>
      <xdr:colOff>438150</xdr:colOff>
      <xdr:row>53</xdr:row>
      <xdr:rowOff>104775</xdr:rowOff>
    </xdr:to>
    <xdr:sp macro="" textlink="">
      <xdr:nvSpPr>
        <xdr:cNvPr id="30" name="Text Box 751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52635150" y="2371725"/>
          <a:ext cx="342900" cy="11849100"/>
        </a:xfrm>
        <a:prstGeom prst="rect">
          <a:avLst/>
        </a:prstGeom>
        <a:solidFill>
          <a:schemeClr val="bg1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vert="vert270" wrap="square" lIns="0" tIns="0" rIns="0" bIns="0" anchor="ctr" upright="1"/>
        <a:lstStyle/>
        <a:p>
          <a:pPr algn="ctr" rtl="0"/>
          <a:r>
            <a:rPr lang="fr-FR" sz="800" b="0" i="0" baseline="0">
              <a:solidFill>
                <a:schemeClr val="accent2">
                  <a:lumMod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Conditions Générales de Vente consultables sur le www.bijou.com ou sur simple demande : infos@bijou.com - 05 55 08 30 00 - Voir poids nets, prix au kilo et liste d'ingrédients sur le catalogue </a:t>
          </a:r>
          <a:endParaRPr lang="fr-FR" sz="800">
            <a:solidFill>
              <a:schemeClr val="accent2">
                <a:lumMod val="50000"/>
              </a:schemeClr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99</xdr:col>
      <xdr:colOff>0</xdr:colOff>
      <xdr:row>50</xdr:row>
      <xdr:rowOff>38100</xdr:rowOff>
    </xdr:from>
    <xdr:to>
      <xdr:col>101</xdr:col>
      <xdr:colOff>28575</xdr:colOff>
      <xdr:row>51</xdr:row>
      <xdr:rowOff>152400</xdr:rowOff>
    </xdr:to>
    <xdr:sp macro="" textlink="">
      <xdr:nvSpPr>
        <xdr:cNvPr id="21" name="Text Box 105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28984575" y="11906250"/>
          <a:ext cx="14573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37</xdr:col>
      <xdr:colOff>44053</xdr:colOff>
      <xdr:row>10</xdr:row>
      <xdr:rowOff>70842</xdr:rowOff>
    </xdr:from>
    <xdr:to>
      <xdr:col>39</xdr:col>
      <xdr:colOff>9525</xdr:colOff>
      <xdr:row>11</xdr:row>
      <xdr:rowOff>1017845</xdr:rowOff>
    </xdr:to>
    <xdr:sp macro="" textlink="" fLocksText="0">
      <xdr:nvSpPr>
        <xdr:cNvPr id="31" name="Text Box 145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6588978" y="1575792"/>
          <a:ext cx="1127522" cy="1147028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Times New Roman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72</xdr:col>
      <xdr:colOff>9524</xdr:colOff>
      <xdr:row>10</xdr:row>
      <xdr:rowOff>76200</xdr:rowOff>
    </xdr:from>
    <xdr:to>
      <xdr:col>74</xdr:col>
      <xdr:colOff>47625</xdr:colOff>
      <xdr:row>11</xdr:row>
      <xdr:rowOff>1023203</xdr:rowOff>
    </xdr:to>
    <xdr:sp macro="" textlink="" fLocksText="0">
      <xdr:nvSpPr>
        <xdr:cNvPr id="32" name="Text Box 145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32737424" y="1581150"/>
          <a:ext cx="1114426" cy="1147028"/>
        </a:xfrm>
        <a:prstGeom prst="rect">
          <a:avLst/>
        </a:prstGeom>
        <a:solidFill>
          <a:srgbClr val="F7A30D"/>
        </a:solidFill>
        <a:ln w="952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FR" sz="1400" b="1" i="0" u="sng" strike="noStrike" baseline="0">
              <a:solidFill>
                <a:srgbClr val="663300"/>
              </a:solidFill>
              <a:latin typeface="Times New Roman"/>
              <a:cs typeface="Times New Roman"/>
            </a:rPr>
            <a:t>DATES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COMMANDEZ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AVANT LE :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    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3300"/>
              </a:solidFill>
              <a:latin typeface="Times New Roman"/>
              <a:cs typeface="Times New Roman"/>
            </a:rPr>
            <a:t>LIVRAISON LE :</a:t>
          </a:r>
        </a:p>
      </xdr:txBody>
    </xdr:sp>
    <xdr:clientData fLocksWithSheet="0"/>
  </xdr:twoCellAnchor>
  <xdr:twoCellAnchor>
    <xdr:from>
      <xdr:col>29</xdr:col>
      <xdr:colOff>847725</xdr:colOff>
      <xdr:row>50</xdr:row>
      <xdr:rowOff>38100</xdr:rowOff>
    </xdr:from>
    <xdr:to>
      <xdr:col>32</xdr:col>
      <xdr:colOff>142875</xdr:colOff>
      <xdr:row>51</xdr:row>
      <xdr:rowOff>152400</xdr:rowOff>
    </xdr:to>
    <xdr:sp macro="" textlink="">
      <xdr:nvSpPr>
        <xdr:cNvPr id="33" name="Text Box 105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3763625" y="12715875"/>
          <a:ext cx="790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64</xdr:col>
      <xdr:colOff>0</xdr:colOff>
      <xdr:row>50</xdr:row>
      <xdr:rowOff>38100</xdr:rowOff>
    </xdr:from>
    <xdr:to>
      <xdr:col>66</xdr:col>
      <xdr:colOff>28575</xdr:colOff>
      <xdr:row>51</xdr:row>
      <xdr:rowOff>152400</xdr:rowOff>
    </xdr:to>
    <xdr:sp macro="" textlink="">
      <xdr:nvSpPr>
        <xdr:cNvPr id="34" name="Text Box 105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0299025" y="12715875"/>
          <a:ext cx="600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99</xdr:col>
      <xdr:colOff>0</xdr:colOff>
      <xdr:row>50</xdr:row>
      <xdr:rowOff>38100</xdr:rowOff>
    </xdr:from>
    <xdr:to>
      <xdr:col>101</xdr:col>
      <xdr:colOff>28575</xdr:colOff>
      <xdr:row>51</xdr:row>
      <xdr:rowOff>152400</xdr:rowOff>
    </xdr:to>
    <xdr:sp macro="" textlink="">
      <xdr:nvSpPr>
        <xdr:cNvPr id="35" name="Text Box 105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7139225" y="12715875"/>
          <a:ext cx="6000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0</xdr:col>
      <xdr:colOff>0</xdr:colOff>
      <xdr:row>11</xdr:row>
      <xdr:rowOff>38100</xdr:rowOff>
    </xdr:from>
    <xdr:to>
      <xdr:col>4</xdr:col>
      <xdr:colOff>209550</xdr:colOff>
      <xdr:row>11</xdr:row>
      <xdr:rowOff>666750</xdr:rowOff>
    </xdr:to>
    <xdr:sp macro="" textlink="">
      <xdr:nvSpPr>
        <xdr:cNvPr id="26" name="Text Box 363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0" y="2095500"/>
          <a:ext cx="94297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Livraison gratuite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à partir de 10 boîtes !</a:t>
          </a:r>
        </a:p>
      </xdr:txBody>
    </xdr:sp>
    <xdr:clientData/>
  </xdr:twoCellAnchor>
  <xdr:twoCellAnchor editAs="oneCell">
    <xdr:from>
      <xdr:col>1</xdr:col>
      <xdr:colOff>85725</xdr:colOff>
      <xdr:row>6</xdr:row>
      <xdr:rowOff>123825</xdr:rowOff>
    </xdr:from>
    <xdr:to>
      <xdr:col>5</xdr:col>
      <xdr:colOff>202562</xdr:colOff>
      <xdr:row>8</xdr:row>
      <xdr:rowOff>85725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219200"/>
          <a:ext cx="1631312" cy="438150"/>
        </a:xfrm>
        <a:prstGeom prst="rect">
          <a:avLst/>
        </a:prstGeom>
      </xdr:spPr>
    </xdr:pic>
    <xdr:clientData/>
  </xdr:twoCellAnchor>
  <xdr:twoCellAnchor>
    <xdr:from>
      <xdr:col>29</xdr:col>
      <xdr:colOff>847725</xdr:colOff>
      <xdr:row>50</xdr:row>
      <xdr:rowOff>38100</xdr:rowOff>
    </xdr:from>
    <xdr:to>
      <xdr:col>32</xdr:col>
      <xdr:colOff>142875</xdr:colOff>
      <xdr:row>51</xdr:row>
      <xdr:rowOff>152400</xdr:rowOff>
    </xdr:to>
    <xdr:sp macro="" textlink="">
      <xdr:nvSpPr>
        <xdr:cNvPr id="36" name="Text Box 10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13763625" y="12715875"/>
          <a:ext cx="790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  <xdr:twoCellAnchor>
    <xdr:from>
      <xdr:col>29</xdr:col>
      <xdr:colOff>847725</xdr:colOff>
      <xdr:row>50</xdr:row>
      <xdr:rowOff>38100</xdr:rowOff>
    </xdr:from>
    <xdr:to>
      <xdr:col>32</xdr:col>
      <xdr:colOff>142875</xdr:colOff>
      <xdr:row>51</xdr:row>
      <xdr:rowOff>152400</xdr:rowOff>
    </xdr:to>
    <xdr:sp macro="" textlink="">
      <xdr:nvSpPr>
        <xdr:cNvPr id="37" name="Text Box 105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13763625" y="12715875"/>
          <a:ext cx="790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50" b="1" i="0" u="none" strike="noStrike" baseline="0">
              <a:solidFill>
                <a:srgbClr val="800000"/>
              </a:solidFill>
              <a:latin typeface="Arial"/>
              <a:cs typeface="Arial"/>
            </a:rPr>
            <a:t>Btes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65</xdr:row>
      <xdr:rowOff>28575</xdr:rowOff>
    </xdr:from>
    <xdr:to>
      <xdr:col>9</xdr:col>
      <xdr:colOff>171450</xdr:colOff>
      <xdr:row>67</xdr:row>
      <xdr:rowOff>161925</xdr:rowOff>
    </xdr:to>
    <xdr:pic>
      <xdr:nvPicPr>
        <xdr:cNvPr id="47" name="Picture 538" descr="P:\Marketing\FRANCE\INTERNET\CB.gif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1696700"/>
          <a:ext cx="4857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2</xdr:row>
      <xdr:rowOff>76200</xdr:rowOff>
    </xdr:from>
    <xdr:to>
      <xdr:col>4</xdr:col>
      <xdr:colOff>110009</xdr:colOff>
      <xdr:row>7</xdr:row>
      <xdr:rowOff>85725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457200"/>
          <a:ext cx="1814984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409576</xdr:colOff>
      <xdr:row>7</xdr:row>
      <xdr:rowOff>152400</xdr:rowOff>
    </xdr:from>
    <xdr:to>
      <xdr:col>3</xdr:col>
      <xdr:colOff>735963</xdr:colOff>
      <xdr:row>10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1" y="1485900"/>
          <a:ext cx="1631312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jou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2"/>
  <sheetViews>
    <sheetView tabSelected="1" zoomScaleNormal="100" workbookViewId="0">
      <pane ySplit="15" topLeftCell="A16" activePane="bottomLeft" state="frozen"/>
      <selection pane="bottomLeft" activeCell="N7" sqref="N7:P7"/>
    </sheetView>
  </sheetViews>
  <sheetFormatPr baseColWidth="10" defaultColWidth="11.44140625" defaultRowHeight="14.4" x14ac:dyDescent="0.3"/>
  <cols>
    <col min="1" max="1" width="4.109375" style="9" customWidth="1"/>
    <col min="2" max="2" width="11.44140625" style="9"/>
    <col min="3" max="3" width="8" style="9" customWidth="1"/>
    <col min="4" max="4" width="5.109375" style="9" customWidth="1"/>
    <col min="5" max="5" width="5.44140625" style="9" customWidth="1"/>
    <col min="6" max="6" width="5.6640625" style="9" customWidth="1"/>
    <col min="7" max="7" width="4.44140625" style="9" customWidth="1"/>
    <col min="8" max="8" width="6.109375" style="9" customWidth="1"/>
    <col min="9" max="9" width="7.109375" style="9" customWidth="1"/>
    <col min="10" max="11" width="4.5546875" style="9" customWidth="1"/>
    <col min="12" max="12" width="6.109375" style="9" hidden="1" customWidth="1"/>
    <col min="13" max="13" width="8.6640625" style="9" customWidth="1"/>
    <col min="14" max="14" width="5.5546875" style="9" customWidth="1"/>
    <col min="15" max="15" width="6.6640625" style="9" customWidth="1"/>
    <col min="16" max="19" width="4.5546875" style="9" customWidth="1"/>
    <col min="20" max="20" width="6.6640625" style="9" customWidth="1"/>
    <col min="21" max="21" width="3.88671875" style="9" customWidth="1"/>
    <col min="22" max="16384" width="11.44140625" style="9"/>
  </cols>
  <sheetData>
    <row r="1" spans="1:21" ht="15" customHeight="1" x14ac:dyDescent="0.3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15" customHeight="1" x14ac:dyDescent="0.3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1:21" ht="8.4" customHeight="1" x14ac:dyDescent="0.25"/>
    <row r="4" spans="1:21" ht="20.399999999999999" x14ac:dyDescent="0.35">
      <c r="A4" s="8"/>
      <c r="B4" s="8"/>
      <c r="C4" s="8"/>
      <c r="D4" s="8"/>
      <c r="E4" s="8"/>
      <c r="F4" s="8"/>
      <c r="G4" s="8"/>
      <c r="H4" s="8"/>
      <c r="J4" s="8"/>
      <c r="K4" s="108" t="s">
        <v>29</v>
      </c>
      <c r="L4" s="25"/>
      <c r="M4" s="29"/>
      <c r="N4" s="284" t="s">
        <v>171</v>
      </c>
      <c r="O4" s="284"/>
      <c r="P4" s="284"/>
      <c r="Q4" s="284"/>
      <c r="R4" s="284"/>
      <c r="S4" s="284"/>
      <c r="T4" s="284"/>
      <c r="U4" s="28"/>
    </row>
    <row r="5" spans="1:21" ht="15.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30" t="s">
        <v>172</v>
      </c>
      <c r="L5" s="8"/>
      <c r="M5" s="8"/>
      <c r="N5" s="8"/>
      <c r="O5" s="10"/>
      <c r="P5" s="10"/>
      <c r="R5" s="8"/>
      <c r="S5" s="7"/>
      <c r="T5" s="8"/>
      <c r="U5" s="7"/>
    </row>
    <row r="6" spans="1:21" ht="9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24"/>
      <c r="N6" s="24"/>
      <c r="O6" s="24"/>
      <c r="P6" s="24"/>
      <c r="Q6" s="24"/>
      <c r="R6" s="24"/>
      <c r="S6" s="7"/>
      <c r="T6" s="24"/>
      <c r="U6" s="7"/>
    </row>
    <row r="7" spans="1:21" ht="25.5" x14ac:dyDescent="0.35">
      <c r="A7" s="8"/>
      <c r="B7" s="8"/>
      <c r="C7" s="8"/>
      <c r="D7" s="8"/>
      <c r="E7" s="287" t="s">
        <v>30</v>
      </c>
      <c r="F7" s="287"/>
      <c r="G7" s="287"/>
      <c r="H7" s="288"/>
      <c r="I7" s="221">
        <v>18873</v>
      </c>
      <c r="J7" s="222"/>
      <c r="K7" s="223"/>
      <c r="L7" s="11"/>
      <c r="M7" s="12" t="s">
        <v>32</v>
      </c>
      <c r="N7" s="278" t="s">
        <v>199</v>
      </c>
      <c r="O7" s="279"/>
      <c r="P7" s="279"/>
      <c r="Q7" s="24"/>
      <c r="R7" s="12"/>
      <c r="S7" s="12" t="s">
        <v>31</v>
      </c>
      <c r="T7" s="277"/>
      <c r="U7" s="277"/>
    </row>
    <row r="8" spans="1:21" ht="6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24"/>
      <c r="P8" s="24"/>
      <c r="Q8" s="24"/>
      <c r="R8" s="24"/>
      <c r="S8" s="24"/>
      <c r="T8" s="24"/>
      <c r="U8" s="7"/>
    </row>
    <row r="9" spans="1:21" x14ac:dyDescent="0.3">
      <c r="A9" s="12"/>
      <c r="B9" s="12"/>
      <c r="F9" s="31" t="s">
        <v>40</v>
      </c>
      <c r="U9" s="14"/>
    </row>
    <row r="10" spans="1:21" ht="17.399999999999999" customHeight="1" x14ac:dyDescent="0.25">
      <c r="A10" s="12"/>
      <c r="D10" s="12" t="s">
        <v>33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</row>
    <row r="11" spans="1:21" ht="17.399999999999999" customHeight="1" x14ac:dyDescent="0.25">
      <c r="A11" s="12"/>
      <c r="D11" s="12" t="s">
        <v>34</v>
      </c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</row>
    <row r="12" spans="1:21" ht="17.399999999999999" customHeight="1" x14ac:dyDescent="0.25">
      <c r="A12" s="12"/>
      <c r="D12" s="12" t="s">
        <v>35</v>
      </c>
      <c r="E12" s="187"/>
      <c r="F12" s="187"/>
      <c r="G12" s="187"/>
      <c r="H12" s="13" t="s">
        <v>36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</row>
    <row r="13" spans="1:21" ht="17.399999999999999" customHeight="1" x14ac:dyDescent="0.3">
      <c r="A13" s="12"/>
      <c r="D13" s="12" t="s">
        <v>38</v>
      </c>
      <c r="E13" s="185"/>
      <c r="F13" s="185"/>
      <c r="G13" s="185"/>
      <c r="H13" s="185"/>
      <c r="I13" s="27" t="s">
        <v>135</v>
      </c>
      <c r="J13" s="188"/>
      <c r="K13" s="188"/>
      <c r="L13" s="188"/>
      <c r="M13" s="188"/>
      <c r="N13" s="26" t="s">
        <v>136</v>
      </c>
      <c r="O13" s="189"/>
      <c r="P13" s="189"/>
      <c r="Q13" s="189"/>
      <c r="R13" s="189"/>
      <c r="S13" s="189"/>
      <c r="T13" s="189"/>
      <c r="U13" s="189"/>
    </row>
    <row r="14" spans="1:21" ht="7.5" customHeight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5"/>
      <c r="N14" s="15"/>
      <c r="O14" s="15"/>
      <c r="P14" s="15"/>
      <c r="Q14" s="15"/>
      <c r="U14" s="7"/>
    </row>
    <row r="15" spans="1:21" ht="17.399999999999999" customHeight="1" thickBot="1" x14ac:dyDescent="0.35">
      <c r="A15" s="109"/>
      <c r="B15" s="224" t="s">
        <v>41</v>
      </c>
      <c r="C15" s="224"/>
      <c r="D15" s="224"/>
      <c r="E15" s="224"/>
      <c r="F15" s="224"/>
      <c r="G15" s="224"/>
      <c r="H15" s="224"/>
      <c r="I15" s="224"/>
      <c r="J15" s="224" t="s">
        <v>42</v>
      </c>
      <c r="K15" s="224"/>
      <c r="L15" s="110" t="s">
        <v>43</v>
      </c>
      <c r="M15" s="224" t="s">
        <v>44</v>
      </c>
      <c r="N15" s="224"/>
      <c r="O15" s="224"/>
      <c r="P15" s="224" t="s">
        <v>45</v>
      </c>
      <c r="Q15" s="224"/>
      <c r="R15" s="224" t="s">
        <v>46</v>
      </c>
      <c r="S15" s="224"/>
      <c r="T15" s="285"/>
      <c r="U15" s="16"/>
    </row>
    <row r="16" spans="1:21" ht="18.75" customHeight="1" x14ac:dyDescent="0.3">
      <c r="A16" s="32">
        <v>1</v>
      </c>
      <c r="B16" s="225" t="s">
        <v>52</v>
      </c>
      <c r="C16" s="226"/>
      <c r="D16" s="226"/>
      <c r="E16" s="226"/>
      <c r="F16" s="226"/>
      <c r="G16" s="226"/>
      <c r="H16" s="226"/>
      <c r="I16" s="226"/>
      <c r="J16" s="227">
        <v>880</v>
      </c>
      <c r="K16" s="227"/>
      <c r="L16" s="98">
        <f>M16/1.055</f>
        <v>5.4976303317535544</v>
      </c>
      <c r="M16" s="99">
        <v>5.8</v>
      </c>
      <c r="N16" s="228">
        <f t="shared" ref="N16:N45" si="0">M16*1000/J16</f>
        <v>6.5909090909090908</v>
      </c>
      <c r="O16" s="228"/>
      <c r="P16" s="286"/>
      <c r="Q16" s="286"/>
      <c r="R16" s="190">
        <f>P16*M16</f>
        <v>0</v>
      </c>
      <c r="S16" s="190"/>
      <c r="T16" s="191"/>
      <c r="U16" s="199" t="s">
        <v>194</v>
      </c>
    </row>
    <row r="17" spans="1:21" ht="18.75" customHeight="1" x14ac:dyDescent="0.3">
      <c r="A17" s="33">
        <v>2</v>
      </c>
      <c r="B17" s="213" t="s">
        <v>53</v>
      </c>
      <c r="C17" s="230"/>
      <c r="D17" s="230"/>
      <c r="E17" s="230"/>
      <c r="F17" s="230"/>
      <c r="G17" s="230"/>
      <c r="H17" s="230"/>
      <c r="I17" s="230"/>
      <c r="J17" s="207">
        <v>1080</v>
      </c>
      <c r="K17" s="207"/>
      <c r="L17" s="111">
        <f t="shared" ref="L17:L45" si="1">M17/1.055</f>
        <v>7.2037914691943126</v>
      </c>
      <c r="M17" s="112">
        <v>7.6</v>
      </c>
      <c r="N17" s="178">
        <f t="shared" si="0"/>
        <v>7.0370370370370372</v>
      </c>
      <c r="O17" s="179"/>
      <c r="P17" s="180"/>
      <c r="Q17" s="180"/>
      <c r="R17" s="193">
        <f t="shared" ref="R17:R54" si="2">P17*M17</f>
        <v>0</v>
      </c>
      <c r="S17" s="194"/>
      <c r="T17" s="195"/>
      <c r="U17" s="199"/>
    </row>
    <row r="18" spans="1:21" ht="18.75" customHeight="1" x14ac:dyDescent="0.3">
      <c r="A18" s="33">
        <v>3</v>
      </c>
      <c r="B18" s="211" t="s">
        <v>54</v>
      </c>
      <c r="C18" s="219"/>
      <c r="D18" s="219"/>
      <c r="E18" s="219"/>
      <c r="F18" s="219"/>
      <c r="G18" s="219"/>
      <c r="H18" s="219"/>
      <c r="I18" s="219"/>
      <c r="J18" s="212">
        <v>1080</v>
      </c>
      <c r="K18" s="212"/>
      <c r="L18" s="84">
        <f t="shared" si="1"/>
        <v>7.2037914691943126</v>
      </c>
      <c r="M18" s="85">
        <v>7.6</v>
      </c>
      <c r="N18" s="203">
        <f t="shared" si="0"/>
        <v>7.0370370370370372</v>
      </c>
      <c r="O18" s="204"/>
      <c r="P18" s="192"/>
      <c r="Q18" s="192"/>
      <c r="R18" s="196">
        <f t="shared" si="2"/>
        <v>0</v>
      </c>
      <c r="S18" s="197"/>
      <c r="T18" s="198"/>
      <c r="U18" s="199"/>
    </row>
    <row r="19" spans="1:21" ht="18.75" customHeight="1" x14ac:dyDescent="0.3">
      <c r="A19" s="33">
        <v>5</v>
      </c>
      <c r="B19" s="213" t="s">
        <v>126</v>
      </c>
      <c r="C19" s="214"/>
      <c r="D19" s="214"/>
      <c r="E19" s="214"/>
      <c r="F19" s="214"/>
      <c r="G19" s="214"/>
      <c r="H19" s="214"/>
      <c r="I19" s="214"/>
      <c r="J19" s="207">
        <v>490</v>
      </c>
      <c r="K19" s="207"/>
      <c r="L19" s="111">
        <f t="shared" si="1"/>
        <v>5.3080568720379144</v>
      </c>
      <c r="M19" s="112">
        <v>5.6</v>
      </c>
      <c r="N19" s="178">
        <f t="shared" si="0"/>
        <v>11.428571428571429</v>
      </c>
      <c r="O19" s="179"/>
      <c r="P19" s="180"/>
      <c r="Q19" s="180"/>
      <c r="R19" s="193">
        <f t="shared" si="2"/>
        <v>0</v>
      </c>
      <c r="S19" s="194"/>
      <c r="T19" s="195"/>
      <c r="U19" s="199"/>
    </row>
    <row r="20" spans="1:21" ht="18.75" customHeight="1" x14ac:dyDescent="0.3">
      <c r="A20" s="33">
        <v>6</v>
      </c>
      <c r="B20" s="211" t="s">
        <v>127</v>
      </c>
      <c r="C20" s="229"/>
      <c r="D20" s="229"/>
      <c r="E20" s="229"/>
      <c r="F20" s="229"/>
      <c r="G20" s="229"/>
      <c r="H20" s="229"/>
      <c r="I20" s="229"/>
      <c r="J20" s="212">
        <v>600</v>
      </c>
      <c r="K20" s="212"/>
      <c r="L20" s="84">
        <f t="shared" si="1"/>
        <v>7.109004739336493</v>
      </c>
      <c r="M20" s="85">
        <v>7.5</v>
      </c>
      <c r="N20" s="203">
        <f t="shared" si="0"/>
        <v>12.5</v>
      </c>
      <c r="O20" s="204"/>
      <c r="P20" s="192"/>
      <c r="Q20" s="192"/>
      <c r="R20" s="196">
        <f t="shared" si="2"/>
        <v>0</v>
      </c>
      <c r="S20" s="197"/>
      <c r="T20" s="198"/>
      <c r="U20" s="199"/>
    </row>
    <row r="21" spans="1:21" ht="18.75" customHeight="1" x14ac:dyDescent="0.3">
      <c r="A21" s="36">
        <v>7</v>
      </c>
      <c r="B21" s="213" t="s">
        <v>55</v>
      </c>
      <c r="C21" s="230"/>
      <c r="D21" s="230"/>
      <c r="E21" s="230"/>
      <c r="F21" s="230"/>
      <c r="G21" s="230"/>
      <c r="H21" s="230"/>
      <c r="I21" s="230"/>
      <c r="J21" s="207">
        <v>900</v>
      </c>
      <c r="K21" s="207"/>
      <c r="L21" s="111">
        <f t="shared" si="1"/>
        <v>5.6872037914691944</v>
      </c>
      <c r="M21" s="112">
        <v>6</v>
      </c>
      <c r="N21" s="178">
        <f t="shared" si="0"/>
        <v>6.666666666666667</v>
      </c>
      <c r="O21" s="179"/>
      <c r="P21" s="180"/>
      <c r="Q21" s="180"/>
      <c r="R21" s="193">
        <f t="shared" si="2"/>
        <v>0</v>
      </c>
      <c r="S21" s="194"/>
      <c r="T21" s="195"/>
      <c r="U21" s="199"/>
    </row>
    <row r="22" spans="1:21" ht="18.75" customHeight="1" x14ac:dyDescent="0.3">
      <c r="A22" s="37">
        <v>8</v>
      </c>
      <c r="B22" s="269" t="s">
        <v>173</v>
      </c>
      <c r="C22" s="273"/>
      <c r="D22" s="273"/>
      <c r="E22" s="273"/>
      <c r="F22" s="273"/>
      <c r="G22" s="273"/>
      <c r="H22" s="273"/>
      <c r="I22" s="273"/>
      <c r="J22" s="220">
        <v>610</v>
      </c>
      <c r="K22" s="220"/>
      <c r="L22" s="115">
        <f t="shared" ref="L22" si="3">M22/1.055</f>
        <v>7.867298578199053</v>
      </c>
      <c r="M22" s="116">
        <v>8.3000000000000007</v>
      </c>
      <c r="N22" s="270">
        <f t="shared" ref="N22" si="4">M22*1000/J22</f>
        <v>13.60655737704918</v>
      </c>
      <c r="O22" s="271"/>
      <c r="P22" s="210"/>
      <c r="Q22" s="210"/>
      <c r="R22" s="182">
        <f t="shared" ref="R22" si="5">P22*M22</f>
        <v>0</v>
      </c>
      <c r="S22" s="183"/>
      <c r="T22" s="184"/>
      <c r="U22" s="199"/>
    </row>
    <row r="23" spans="1:21" ht="18.75" customHeight="1" x14ac:dyDescent="0.3">
      <c r="A23" s="36">
        <v>9</v>
      </c>
      <c r="B23" s="213" t="s">
        <v>56</v>
      </c>
      <c r="C23" s="230"/>
      <c r="D23" s="230"/>
      <c r="E23" s="230"/>
      <c r="F23" s="230"/>
      <c r="G23" s="230"/>
      <c r="H23" s="230"/>
      <c r="I23" s="230"/>
      <c r="J23" s="207">
        <v>920</v>
      </c>
      <c r="K23" s="207"/>
      <c r="L23" s="111">
        <f t="shared" si="1"/>
        <v>6.8246445497630335</v>
      </c>
      <c r="M23" s="112">
        <v>7.2</v>
      </c>
      <c r="N23" s="178">
        <f t="shared" si="0"/>
        <v>7.8260869565217392</v>
      </c>
      <c r="O23" s="179"/>
      <c r="P23" s="180"/>
      <c r="Q23" s="180"/>
      <c r="R23" s="193">
        <f t="shared" si="2"/>
        <v>0</v>
      </c>
      <c r="S23" s="194"/>
      <c r="T23" s="195"/>
      <c r="U23" s="199"/>
    </row>
    <row r="24" spans="1:21" ht="18.75" customHeight="1" x14ac:dyDescent="0.3">
      <c r="A24" s="33">
        <v>10</v>
      </c>
      <c r="B24" s="211" t="s">
        <v>57</v>
      </c>
      <c r="C24" s="211"/>
      <c r="D24" s="211"/>
      <c r="E24" s="211"/>
      <c r="F24" s="211"/>
      <c r="G24" s="211"/>
      <c r="H24" s="211"/>
      <c r="I24" s="211"/>
      <c r="J24" s="212">
        <v>600</v>
      </c>
      <c r="K24" s="212"/>
      <c r="L24" s="84">
        <f t="shared" si="1"/>
        <v>6.919431279620853</v>
      </c>
      <c r="M24" s="85">
        <v>7.3</v>
      </c>
      <c r="N24" s="203">
        <f t="shared" si="0"/>
        <v>12.166666666666666</v>
      </c>
      <c r="O24" s="204"/>
      <c r="P24" s="192"/>
      <c r="Q24" s="192"/>
      <c r="R24" s="196">
        <f t="shared" si="2"/>
        <v>0</v>
      </c>
      <c r="S24" s="197"/>
      <c r="T24" s="198"/>
      <c r="U24" s="199"/>
    </row>
    <row r="25" spans="1:21" ht="18.75" customHeight="1" x14ac:dyDescent="0.3">
      <c r="A25" s="34">
        <v>11</v>
      </c>
      <c r="B25" s="213" t="s">
        <v>128</v>
      </c>
      <c r="C25" s="213"/>
      <c r="D25" s="213"/>
      <c r="E25" s="213"/>
      <c r="F25" s="213"/>
      <c r="G25" s="213"/>
      <c r="H25" s="213"/>
      <c r="I25" s="213"/>
      <c r="J25" s="207">
        <v>660</v>
      </c>
      <c r="K25" s="207"/>
      <c r="L25" s="111">
        <f t="shared" si="1"/>
        <v>5.8767772511848344</v>
      </c>
      <c r="M25" s="112">
        <v>6.2</v>
      </c>
      <c r="N25" s="178">
        <f t="shared" si="0"/>
        <v>9.3939393939393945</v>
      </c>
      <c r="O25" s="179"/>
      <c r="P25" s="180"/>
      <c r="Q25" s="180"/>
      <c r="R25" s="193">
        <f t="shared" si="2"/>
        <v>0</v>
      </c>
      <c r="S25" s="194"/>
      <c r="T25" s="195"/>
      <c r="U25" s="199"/>
    </row>
    <row r="26" spans="1:21" ht="18.75" customHeight="1" x14ac:dyDescent="0.3">
      <c r="A26" s="36">
        <v>12</v>
      </c>
      <c r="B26" s="269" t="s">
        <v>174</v>
      </c>
      <c r="C26" s="269"/>
      <c r="D26" s="269"/>
      <c r="E26" s="269"/>
      <c r="F26" s="269"/>
      <c r="G26" s="269"/>
      <c r="H26" s="269"/>
      <c r="I26" s="269"/>
      <c r="J26" s="220">
        <v>500</v>
      </c>
      <c r="K26" s="220"/>
      <c r="L26" s="115">
        <f t="shared" si="1"/>
        <v>6.3507109004739339</v>
      </c>
      <c r="M26" s="116">
        <v>6.7</v>
      </c>
      <c r="N26" s="270">
        <f t="shared" si="0"/>
        <v>13.4</v>
      </c>
      <c r="O26" s="271"/>
      <c r="P26" s="210"/>
      <c r="Q26" s="210"/>
      <c r="R26" s="182">
        <f t="shared" si="2"/>
        <v>0</v>
      </c>
      <c r="S26" s="183"/>
      <c r="T26" s="184"/>
      <c r="U26" s="199"/>
    </row>
    <row r="27" spans="1:21" ht="18.75" customHeight="1" x14ac:dyDescent="0.3">
      <c r="A27" s="35">
        <v>13</v>
      </c>
      <c r="B27" s="213" t="s">
        <v>125</v>
      </c>
      <c r="C27" s="213"/>
      <c r="D27" s="213"/>
      <c r="E27" s="213"/>
      <c r="F27" s="213"/>
      <c r="G27" s="213"/>
      <c r="H27" s="213"/>
      <c r="I27" s="213"/>
      <c r="J27" s="207">
        <v>740</v>
      </c>
      <c r="K27" s="207"/>
      <c r="L27" s="111">
        <f t="shared" si="1"/>
        <v>6.5402843601895739</v>
      </c>
      <c r="M27" s="112">
        <v>6.9</v>
      </c>
      <c r="N27" s="178">
        <f t="shared" si="0"/>
        <v>9.3243243243243246</v>
      </c>
      <c r="O27" s="179"/>
      <c r="P27" s="180"/>
      <c r="Q27" s="180"/>
      <c r="R27" s="193">
        <f t="shared" si="2"/>
        <v>0</v>
      </c>
      <c r="S27" s="194"/>
      <c r="T27" s="195"/>
      <c r="U27" s="199"/>
    </row>
    <row r="28" spans="1:21" ht="18.75" customHeight="1" x14ac:dyDescent="0.3">
      <c r="A28" s="34">
        <v>14</v>
      </c>
      <c r="B28" s="211" t="s">
        <v>58</v>
      </c>
      <c r="C28" s="211"/>
      <c r="D28" s="211"/>
      <c r="E28" s="211"/>
      <c r="F28" s="211"/>
      <c r="G28" s="211"/>
      <c r="H28" s="211"/>
      <c r="I28" s="211"/>
      <c r="J28" s="212">
        <v>660</v>
      </c>
      <c r="K28" s="212"/>
      <c r="L28" s="84">
        <f t="shared" si="1"/>
        <v>6.3507109004739339</v>
      </c>
      <c r="M28" s="85">
        <v>6.7</v>
      </c>
      <c r="N28" s="203">
        <f t="shared" si="0"/>
        <v>10.151515151515152</v>
      </c>
      <c r="O28" s="204"/>
      <c r="P28" s="192"/>
      <c r="Q28" s="192"/>
      <c r="R28" s="196">
        <f t="shared" si="2"/>
        <v>0</v>
      </c>
      <c r="S28" s="197"/>
      <c r="T28" s="198"/>
      <c r="U28" s="199"/>
    </row>
    <row r="29" spans="1:21" ht="18.75" customHeight="1" x14ac:dyDescent="0.3">
      <c r="A29" s="34">
        <v>15</v>
      </c>
      <c r="B29" s="218" t="s">
        <v>175</v>
      </c>
      <c r="C29" s="218"/>
      <c r="D29" s="218"/>
      <c r="E29" s="218"/>
      <c r="F29" s="218"/>
      <c r="G29" s="218"/>
      <c r="H29" s="218"/>
      <c r="I29" s="218"/>
      <c r="J29" s="276">
        <v>990</v>
      </c>
      <c r="K29" s="276"/>
      <c r="L29" s="158">
        <f t="shared" si="1"/>
        <v>7.0142180094786735</v>
      </c>
      <c r="M29" s="159">
        <v>7.4</v>
      </c>
      <c r="N29" s="216">
        <f t="shared" si="0"/>
        <v>7.4747474747474749</v>
      </c>
      <c r="O29" s="217"/>
      <c r="P29" s="274"/>
      <c r="Q29" s="274"/>
      <c r="R29" s="200">
        <f t="shared" si="2"/>
        <v>0</v>
      </c>
      <c r="S29" s="201"/>
      <c r="T29" s="202"/>
      <c r="U29" s="199"/>
    </row>
    <row r="30" spans="1:21" ht="18.75" customHeight="1" x14ac:dyDescent="0.3">
      <c r="A30" s="36">
        <v>16</v>
      </c>
      <c r="B30" s="211" t="s">
        <v>59</v>
      </c>
      <c r="C30" s="219"/>
      <c r="D30" s="219"/>
      <c r="E30" s="219"/>
      <c r="F30" s="219"/>
      <c r="G30" s="219"/>
      <c r="H30" s="219"/>
      <c r="I30" s="219"/>
      <c r="J30" s="212">
        <v>660</v>
      </c>
      <c r="K30" s="212"/>
      <c r="L30" s="84">
        <f t="shared" si="1"/>
        <v>7.488151658767773</v>
      </c>
      <c r="M30" s="85">
        <v>7.9</v>
      </c>
      <c r="N30" s="203">
        <f t="shared" si="0"/>
        <v>11.969696969696969</v>
      </c>
      <c r="O30" s="204"/>
      <c r="P30" s="192"/>
      <c r="Q30" s="192"/>
      <c r="R30" s="196">
        <f t="shared" si="2"/>
        <v>0</v>
      </c>
      <c r="S30" s="197"/>
      <c r="T30" s="198"/>
      <c r="U30" s="199"/>
    </row>
    <row r="31" spans="1:21" ht="18.75" customHeight="1" x14ac:dyDescent="0.3">
      <c r="A31" s="37">
        <v>17</v>
      </c>
      <c r="B31" s="275" t="s">
        <v>177</v>
      </c>
      <c r="C31" s="275"/>
      <c r="D31" s="275"/>
      <c r="E31" s="275"/>
      <c r="F31" s="275"/>
      <c r="G31" s="275"/>
      <c r="H31" s="275"/>
      <c r="I31" s="275"/>
      <c r="J31" s="276">
        <v>825</v>
      </c>
      <c r="K31" s="276"/>
      <c r="L31" s="158">
        <f t="shared" si="1"/>
        <v>7.9620853080568725</v>
      </c>
      <c r="M31" s="159">
        <v>8.4</v>
      </c>
      <c r="N31" s="216">
        <f t="shared" si="0"/>
        <v>10.181818181818182</v>
      </c>
      <c r="O31" s="217"/>
      <c r="P31" s="274"/>
      <c r="Q31" s="274"/>
      <c r="R31" s="200">
        <f t="shared" si="2"/>
        <v>0</v>
      </c>
      <c r="S31" s="201"/>
      <c r="T31" s="202"/>
      <c r="U31" s="199"/>
    </row>
    <row r="32" spans="1:21" ht="18.75" customHeight="1" x14ac:dyDescent="0.3">
      <c r="A32" s="37">
        <v>18</v>
      </c>
      <c r="B32" s="269" t="s">
        <v>176</v>
      </c>
      <c r="C32" s="269"/>
      <c r="D32" s="269"/>
      <c r="E32" s="269"/>
      <c r="F32" s="269"/>
      <c r="G32" s="269"/>
      <c r="H32" s="269"/>
      <c r="I32" s="269"/>
      <c r="J32" s="220">
        <v>920</v>
      </c>
      <c r="K32" s="220"/>
      <c r="L32" s="115">
        <f t="shared" si="1"/>
        <v>8.1516587677725116</v>
      </c>
      <c r="M32" s="116">
        <v>8.6</v>
      </c>
      <c r="N32" s="270">
        <f t="shared" si="0"/>
        <v>9.3478260869565215</v>
      </c>
      <c r="O32" s="271"/>
      <c r="P32" s="210"/>
      <c r="Q32" s="210"/>
      <c r="R32" s="182">
        <f t="shared" si="2"/>
        <v>0</v>
      </c>
      <c r="S32" s="183"/>
      <c r="T32" s="184"/>
      <c r="U32" s="199"/>
    </row>
    <row r="33" spans="1:21" ht="18.75" customHeight="1" x14ac:dyDescent="0.3">
      <c r="A33" s="38">
        <v>19</v>
      </c>
      <c r="B33" s="213" t="s">
        <v>60</v>
      </c>
      <c r="C33" s="213"/>
      <c r="D33" s="213"/>
      <c r="E33" s="213"/>
      <c r="F33" s="213"/>
      <c r="G33" s="213"/>
      <c r="H33" s="213"/>
      <c r="I33" s="213"/>
      <c r="J33" s="207">
        <v>880</v>
      </c>
      <c r="K33" s="207"/>
      <c r="L33" s="111">
        <f t="shared" si="1"/>
        <v>6.729857819905213</v>
      </c>
      <c r="M33" s="112">
        <v>7.1</v>
      </c>
      <c r="N33" s="178">
        <f t="shared" si="0"/>
        <v>8.0681818181818183</v>
      </c>
      <c r="O33" s="179"/>
      <c r="P33" s="180"/>
      <c r="Q33" s="180"/>
      <c r="R33" s="193">
        <f t="shared" si="2"/>
        <v>0</v>
      </c>
      <c r="S33" s="194"/>
      <c r="T33" s="195"/>
      <c r="U33" s="199"/>
    </row>
    <row r="34" spans="1:21" ht="18.75" customHeight="1" x14ac:dyDescent="0.3">
      <c r="A34" s="36">
        <v>20</v>
      </c>
      <c r="B34" s="211" t="s">
        <v>61</v>
      </c>
      <c r="C34" s="211"/>
      <c r="D34" s="211"/>
      <c r="E34" s="211"/>
      <c r="F34" s="211"/>
      <c r="G34" s="211"/>
      <c r="H34" s="211"/>
      <c r="I34" s="211"/>
      <c r="J34" s="205">
        <v>660</v>
      </c>
      <c r="K34" s="206"/>
      <c r="L34" s="84">
        <f t="shared" si="1"/>
        <v>7.488151658767773</v>
      </c>
      <c r="M34" s="85">
        <v>7.9</v>
      </c>
      <c r="N34" s="203">
        <f t="shared" si="0"/>
        <v>11.969696969696969</v>
      </c>
      <c r="O34" s="204"/>
      <c r="P34" s="235"/>
      <c r="Q34" s="236"/>
      <c r="R34" s="196">
        <f t="shared" si="2"/>
        <v>0</v>
      </c>
      <c r="S34" s="197"/>
      <c r="T34" s="198"/>
      <c r="U34" s="199"/>
    </row>
    <row r="35" spans="1:21" ht="18.75" customHeight="1" x14ac:dyDescent="0.3">
      <c r="A35" s="38">
        <v>21</v>
      </c>
      <c r="B35" s="213" t="s">
        <v>62</v>
      </c>
      <c r="C35" s="213"/>
      <c r="D35" s="213"/>
      <c r="E35" s="213"/>
      <c r="F35" s="213"/>
      <c r="G35" s="213"/>
      <c r="H35" s="213"/>
      <c r="I35" s="213"/>
      <c r="J35" s="207">
        <v>575</v>
      </c>
      <c r="K35" s="207"/>
      <c r="L35" s="111">
        <f t="shared" si="1"/>
        <v>7.5829383886255926</v>
      </c>
      <c r="M35" s="112">
        <v>8</v>
      </c>
      <c r="N35" s="178">
        <f t="shared" si="0"/>
        <v>13.913043478260869</v>
      </c>
      <c r="O35" s="179"/>
      <c r="P35" s="180"/>
      <c r="Q35" s="180"/>
      <c r="R35" s="193">
        <f t="shared" si="2"/>
        <v>0</v>
      </c>
      <c r="S35" s="194"/>
      <c r="T35" s="195"/>
      <c r="U35" s="199"/>
    </row>
    <row r="36" spans="1:21" ht="18.75" customHeight="1" x14ac:dyDescent="0.3">
      <c r="A36" s="38">
        <v>22</v>
      </c>
      <c r="B36" s="211" t="s">
        <v>129</v>
      </c>
      <c r="C36" s="211"/>
      <c r="D36" s="211"/>
      <c r="E36" s="211"/>
      <c r="F36" s="211"/>
      <c r="G36" s="211"/>
      <c r="H36" s="211"/>
      <c r="I36" s="211"/>
      <c r="J36" s="212">
        <v>450</v>
      </c>
      <c r="K36" s="212"/>
      <c r="L36" s="84">
        <f t="shared" si="1"/>
        <v>6.919431279620853</v>
      </c>
      <c r="M36" s="85">
        <v>7.3</v>
      </c>
      <c r="N36" s="203">
        <f t="shared" si="0"/>
        <v>16.222222222222221</v>
      </c>
      <c r="O36" s="204"/>
      <c r="P36" s="192"/>
      <c r="Q36" s="192"/>
      <c r="R36" s="196">
        <f t="shared" si="2"/>
        <v>0</v>
      </c>
      <c r="S36" s="197"/>
      <c r="T36" s="198"/>
      <c r="U36" s="199"/>
    </row>
    <row r="37" spans="1:21" ht="18.75" customHeight="1" x14ac:dyDescent="0.3">
      <c r="A37" s="38">
        <v>23</v>
      </c>
      <c r="B37" s="213" t="s">
        <v>132</v>
      </c>
      <c r="C37" s="272"/>
      <c r="D37" s="272"/>
      <c r="E37" s="272"/>
      <c r="F37" s="272"/>
      <c r="G37" s="272"/>
      <c r="H37" s="272"/>
      <c r="I37" s="272"/>
      <c r="J37" s="207">
        <v>370</v>
      </c>
      <c r="K37" s="207"/>
      <c r="L37" s="111">
        <f t="shared" si="1"/>
        <v>6.1611374407582939</v>
      </c>
      <c r="M37" s="112">
        <v>6.5</v>
      </c>
      <c r="N37" s="178">
        <f t="shared" si="0"/>
        <v>17.567567567567568</v>
      </c>
      <c r="O37" s="179"/>
      <c r="P37" s="180"/>
      <c r="Q37" s="180"/>
      <c r="R37" s="193">
        <f t="shared" si="2"/>
        <v>0</v>
      </c>
      <c r="S37" s="194"/>
      <c r="T37" s="195"/>
      <c r="U37" s="199"/>
    </row>
    <row r="38" spans="1:21" ht="18.75" customHeight="1" x14ac:dyDescent="0.3">
      <c r="A38" s="38">
        <v>24</v>
      </c>
      <c r="B38" s="211" t="s">
        <v>133</v>
      </c>
      <c r="C38" s="215"/>
      <c r="D38" s="215"/>
      <c r="E38" s="215"/>
      <c r="F38" s="215"/>
      <c r="G38" s="215"/>
      <c r="H38" s="215"/>
      <c r="I38" s="215"/>
      <c r="J38" s="212">
        <v>280</v>
      </c>
      <c r="K38" s="212"/>
      <c r="L38" s="84"/>
      <c r="M38" s="85">
        <v>5.5</v>
      </c>
      <c r="N38" s="203">
        <f t="shared" si="0"/>
        <v>19.642857142857142</v>
      </c>
      <c r="O38" s="204"/>
      <c r="P38" s="192"/>
      <c r="Q38" s="192"/>
      <c r="R38" s="196">
        <f t="shared" si="2"/>
        <v>0</v>
      </c>
      <c r="S38" s="197"/>
      <c r="T38" s="198"/>
      <c r="U38" s="199"/>
    </row>
    <row r="39" spans="1:21" ht="18.75" customHeight="1" x14ac:dyDescent="0.3">
      <c r="A39" s="38">
        <v>25</v>
      </c>
      <c r="B39" s="213" t="s">
        <v>63</v>
      </c>
      <c r="C39" s="214"/>
      <c r="D39" s="214"/>
      <c r="E39" s="214"/>
      <c r="F39" s="214"/>
      <c r="G39" s="214"/>
      <c r="H39" s="214"/>
      <c r="I39" s="214"/>
      <c r="J39" s="207">
        <v>480</v>
      </c>
      <c r="K39" s="207"/>
      <c r="L39" s="111">
        <f t="shared" si="1"/>
        <v>6.3507109004739339</v>
      </c>
      <c r="M39" s="112">
        <v>6.7</v>
      </c>
      <c r="N39" s="178">
        <f t="shared" si="0"/>
        <v>13.958333333333334</v>
      </c>
      <c r="O39" s="179"/>
      <c r="P39" s="180"/>
      <c r="Q39" s="180"/>
      <c r="R39" s="193">
        <f t="shared" si="2"/>
        <v>0</v>
      </c>
      <c r="S39" s="194"/>
      <c r="T39" s="195"/>
      <c r="U39" s="199"/>
    </row>
    <row r="40" spans="1:21" ht="18.75" customHeight="1" x14ac:dyDescent="0.3">
      <c r="A40" s="38">
        <v>26</v>
      </c>
      <c r="B40" s="211" t="s">
        <v>64</v>
      </c>
      <c r="C40" s="211"/>
      <c r="D40" s="211"/>
      <c r="E40" s="211"/>
      <c r="F40" s="211"/>
      <c r="G40" s="211"/>
      <c r="H40" s="211"/>
      <c r="I40" s="211"/>
      <c r="J40" s="212">
        <v>400</v>
      </c>
      <c r="K40" s="212"/>
      <c r="L40" s="84">
        <f t="shared" si="1"/>
        <v>4.9289099526066353</v>
      </c>
      <c r="M40" s="85">
        <v>5.2</v>
      </c>
      <c r="N40" s="203">
        <f t="shared" si="0"/>
        <v>13</v>
      </c>
      <c r="O40" s="204"/>
      <c r="P40" s="192"/>
      <c r="Q40" s="192"/>
      <c r="R40" s="196">
        <f t="shared" si="2"/>
        <v>0</v>
      </c>
      <c r="S40" s="197"/>
      <c r="T40" s="198"/>
      <c r="U40" s="199"/>
    </row>
    <row r="41" spans="1:21" ht="18.75" customHeight="1" x14ac:dyDescent="0.3">
      <c r="A41" s="36">
        <v>27</v>
      </c>
      <c r="B41" s="213" t="s">
        <v>65</v>
      </c>
      <c r="C41" s="213"/>
      <c r="D41" s="213"/>
      <c r="E41" s="213"/>
      <c r="F41" s="213"/>
      <c r="G41" s="213"/>
      <c r="H41" s="213"/>
      <c r="I41" s="213"/>
      <c r="J41" s="245">
        <v>600</v>
      </c>
      <c r="K41" s="246"/>
      <c r="L41" s="111">
        <f t="shared" si="1"/>
        <v>5.6872037914691944</v>
      </c>
      <c r="M41" s="112">
        <v>6</v>
      </c>
      <c r="N41" s="178">
        <f t="shared" si="0"/>
        <v>10</v>
      </c>
      <c r="O41" s="179"/>
      <c r="P41" s="208"/>
      <c r="Q41" s="209"/>
      <c r="R41" s="193">
        <f t="shared" si="2"/>
        <v>0</v>
      </c>
      <c r="S41" s="194"/>
      <c r="T41" s="195"/>
      <c r="U41" s="199"/>
    </row>
    <row r="42" spans="1:21" ht="18.75" customHeight="1" x14ac:dyDescent="0.3">
      <c r="A42" s="38">
        <v>28</v>
      </c>
      <c r="B42" s="211" t="s">
        <v>130</v>
      </c>
      <c r="C42" s="211"/>
      <c r="D42" s="211"/>
      <c r="E42" s="211"/>
      <c r="F42" s="211"/>
      <c r="G42" s="211"/>
      <c r="H42" s="211"/>
      <c r="I42" s="211"/>
      <c r="J42" s="212">
        <v>425</v>
      </c>
      <c r="K42" s="212"/>
      <c r="L42" s="84">
        <f t="shared" si="1"/>
        <v>6.2559241706161135</v>
      </c>
      <c r="M42" s="85">
        <v>6.6</v>
      </c>
      <c r="N42" s="203">
        <f t="shared" si="0"/>
        <v>15.529411764705882</v>
      </c>
      <c r="O42" s="204"/>
      <c r="P42" s="192"/>
      <c r="Q42" s="192"/>
      <c r="R42" s="196">
        <f t="shared" si="2"/>
        <v>0</v>
      </c>
      <c r="S42" s="197"/>
      <c r="T42" s="198"/>
      <c r="U42" s="199"/>
    </row>
    <row r="43" spans="1:21" ht="18.75" customHeight="1" x14ac:dyDescent="0.3">
      <c r="A43" s="38">
        <v>29</v>
      </c>
      <c r="B43" s="213" t="s">
        <v>131</v>
      </c>
      <c r="C43" s="213"/>
      <c r="D43" s="213"/>
      <c r="E43" s="213"/>
      <c r="F43" s="213"/>
      <c r="G43" s="213"/>
      <c r="H43" s="213"/>
      <c r="I43" s="213"/>
      <c r="J43" s="207">
        <v>670</v>
      </c>
      <c r="K43" s="207"/>
      <c r="L43" s="111">
        <f t="shared" si="1"/>
        <v>6.8246445497630335</v>
      </c>
      <c r="M43" s="112">
        <v>7.2</v>
      </c>
      <c r="N43" s="178">
        <f t="shared" si="0"/>
        <v>10.746268656716419</v>
      </c>
      <c r="O43" s="179"/>
      <c r="P43" s="180"/>
      <c r="Q43" s="180"/>
      <c r="R43" s="193">
        <f t="shared" si="2"/>
        <v>0</v>
      </c>
      <c r="S43" s="194"/>
      <c r="T43" s="195"/>
      <c r="U43" s="199"/>
    </row>
    <row r="44" spans="1:21" ht="18.75" customHeight="1" x14ac:dyDescent="0.3">
      <c r="A44" s="38">
        <v>30</v>
      </c>
      <c r="B44" s="211" t="s">
        <v>66</v>
      </c>
      <c r="C44" s="211"/>
      <c r="D44" s="211"/>
      <c r="E44" s="211"/>
      <c r="F44" s="211"/>
      <c r="G44" s="211"/>
      <c r="H44" s="211"/>
      <c r="I44" s="211"/>
      <c r="J44" s="212">
        <v>620</v>
      </c>
      <c r="K44" s="212"/>
      <c r="L44" s="84">
        <f t="shared" si="1"/>
        <v>6.5402843601895739</v>
      </c>
      <c r="M44" s="85">
        <v>6.9</v>
      </c>
      <c r="N44" s="203">
        <f t="shared" si="0"/>
        <v>11.129032258064516</v>
      </c>
      <c r="O44" s="204"/>
      <c r="P44" s="192"/>
      <c r="Q44" s="192"/>
      <c r="R44" s="196">
        <f t="shared" si="2"/>
        <v>0</v>
      </c>
      <c r="S44" s="197"/>
      <c r="T44" s="198"/>
      <c r="U44" s="199"/>
    </row>
    <row r="45" spans="1:21" ht="18.75" customHeight="1" x14ac:dyDescent="0.3">
      <c r="A45" s="36">
        <v>31</v>
      </c>
      <c r="B45" s="213" t="s">
        <v>67</v>
      </c>
      <c r="C45" s="213"/>
      <c r="D45" s="213"/>
      <c r="E45" s="213"/>
      <c r="F45" s="213"/>
      <c r="G45" s="213"/>
      <c r="H45" s="213"/>
      <c r="I45" s="213"/>
      <c r="J45" s="245">
        <v>660</v>
      </c>
      <c r="K45" s="246"/>
      <c r="L45" s="111">
        <f t="shared" si="1"/>
        <v>7.488151658767773</v>
      </c>
      <c r="M45" s="112">
        <v>7.9</v>
      </c>
      <c r="N45" s="178">
        <f t="shared" si="0"/>
        <v>11.969696969696969</v>
      </c>
      <c r="O45" s="179"/>
      <c r="P45" s="208"/>
      <c r="Q45" s="209"/>
      <c r="R45" s="193">
        <f t="shared" si="2"/>
        <v>0</v>
      </c>
      <c r="S45" s="194"/>
      <c r="T45" s="195"/>
      <c r="U45" s="199"/>
    </row>
    <row r="46" spans="1:21" ht="18.75" customHeight="1" x14ac:dyDescent="0.3">
      <c r="A46" s="36">
        <v>32</v>
      </c>
      <c r="B46" s="211" t="s">
        <v>160</v>
      </c>
      <c r="C46" s="211"/>
      <c r="D46" s="211"/>
      <c r="E46" s="211"/>
      <c r="F46" s="211"/>
      <c r="G46" s="211"/>
      <c r="H46" s="211"/>
      <c r="I46" s="211"/>
      <c r="J46" s="205">
        <v>675</v>
      </c>
      <c r="K46" s="206"/>
      <c r="L46" s="84">
        <f t="shared" ref="L46" si="6">M46/1.055</f>
        <v>7.488151658767773</v>
      </c>
      <c r="M46" s="85">
        <v>7.9</v>
      </c>
      <c r="N46" s="203">
        <f t="shared" ref="N46" si="7">M46*1000/J46</f>
        <v>11.703703703703704</v>
      </c>
      <c r="O46" s="204"/>
      <c r="P46" s="235"/>
      <c r="Q46" s="236"/>
      <c r="R46" s="196">
        <f t="shared" ref="R46" si="8">P46*M46</f>
        <v>0</v>
      </c>
      <c r="S46" s="197"/>
      <c r="T46" s="198"/>
      <c r="U46" s="199"/>
    </row>
    <row r="47" spans="1:21" ht="18.75" customHeight="1" x14ac:dyDescent="0.3">
      <c r="A47" s="33">
        <v>33</v>
      </c>
      <c r="B47" s="218" t="s">
        <v>178</v>
      </c>
      <c r="C47" s="218"/>
      <c r="D47" s="218"/>
      <c r="E47" s="218"/>
      <c r="F47" s="218"/>
      <c r="G47" s="218"/>
      <c r="H47" s="218"/>
      <c r="I47" s="218"/>
      <c r="J47" s="248">
        <v>260</v>
      </c>
      <c r="K47" s="249"/>
      <c r="L47" s="158">
        <f t="shared" ref="L47" si="9">M47/1.055</f>
        <v>6.3507109004739339</v>
      </c>
      <c r="M47" s="159">
        <v>6.7</v>
      </c>
      <c r="N47" s="216">
        <f t="shared" ref="N47" si="10">M47*1000/J47</f>
        <v>25.76923076923077</v>
      </c>
      <c r="O47" s="217"/>
      <c r="P47" s="237"/>
      <c r="Q47" s="238"/>
      <c r="R47" s="200">
        <f t="shared" ref="R47" si="11">P47*M47</f>
        <v>0</v>
      </c>
      <c r="S47" s="201"/>
      <c r="T47" s="202"/>
      <c r="U47" s="199"/>
    </row>
    <row r="48" spans="1:21" ht="18.75" customHeight="1" x14ac:dyDescent="0.3">
      <c r="A48" s="4">
        <v>43</v>
      </c>
      <c r="B48" s="244" t="s">
        <v>195</v>
      </c>
      <c r="C48" s="244"/>
      <c r="D48" s="244"/>
      <c r="E48" s="244"/>
      <c r="F48" s="244"/>
      <c r="G48" s="244"/>
      <c r="H48" s="244"/>
      <c r="I48" s="244"/>
      <c r="J48" s="250"/>
      <c r="K48" s="250"/>
      <c r="L48" s="86"/>
      <c r="M48" s="87">
        <v>5.8</v>
      </c>
      <c r="N48" s="203" t="str">
        <f t="shared" ref="N48:N54" si="12">IF(J48=0,"",(M48*1000)/J48)</f>
        <v/>
      </c>
      <c r="O48" s="204"/>
      <c r="P48" s="192"/>
      <c r="Q48" s="192"/>
      <c r="R48" s="196">
        <f t="shared" si="2"/>
        <v>0</v>
      </c>
      <c r="S48" s="197"/>
      <c r="T48" s="198"/>
      <c r="U48" s="199"/>
    </row>
    <row r="49" spans="1:30" ht="18.75" customHeight="1" x14ac:dyDescent="0.3">
      <c r="A49" s="4">
        <v>44</v>
      </c>
      <c r="B49" s="177" t="s">
        <v>196</v>
      </c>
      <c r="C49" s="177"/>
      <c r="D49" s="177"/>
      <c r="E49" s="177"/>
      <c r="F49" s="177"/>
      <c r="G49" s="177"/>
      <c r="H49" s="177"/>
      <c r="I49" s="177"/>
      <c r="J49" s="247"/>
      <c r="K49" s="247"/>
      <c r="L49" s="113"/>
      <c r="M49" s="114">
        <v>6.6</v>
      </c>
      <c r="N49" s="178" t="str">
        <f t="shared" si="12"/>
        <v/>
      </c>
      <c r="O49" s="179"/>
      <c r="P49" s="180"/>
      <c r="Q49" s="180"/>
      <c r="R49" s="193">
        <f t="shared" si="2"/>
        <v>0</v>
      </c>
      <c r="S49" s="194"/>
      <c r="T49" s="195"/>
      <c r="U49" s="199"/>
    </row>
    <row r="50" spans="1:30" ht="18.75" customHeight="1" x14ac:dyDescent="0.3">
      <c r="A50" s="4">
        <v>45</v>
      </c>
      <c r="B50" s="244" t="s">
        <v>197</v>
      </c>
      <c r="C50" s="244"/>
      <c r="D50" s="244"/>
      <c r="E50" s="244"/>
      <c r="F50" s="244"/>
      <c r="G50" s="244"/>
      <c r="H50" s="244"/>
      <c r="I50" s="244"/>
      <c r="J50" s="250"/>
      <c r="K50" s="250"/>
      <c r="L50" s="86"/>
      <c r="M50" s="87">
        <v>6.8</v>
      </c>
      <c r="N50" s="203" t="str">
        <f t="shared" si="12"/>
        <v/>
      </c>
      <c r="O50" s="204"/>
      <c r="P50" s="192"/>
      <c r="Q50" s="192"/>
      <c r="R50" s="196">
        <f t="shared" ref="R50:R51" si="13">P50*M50</f>
        <v>0</v>
      </c>
      <c r="S50" s="197"/>
      <c r="T50" s="198"/>
      <c r="U50" s="199"/>
    </row>
    <row r="51" spans="1:30" ht="18.75" customHeight="1" x14ac:dyDescent="0.3">
      <c r="A51" s="4">
        <v>46</v>
      </c>
      <c r="B51" s="177" t="s">
        <v>198</v>
      </c>
      <c r="C51" s="177"/>
      <c r="D51" s="177"/>
      <c r="E51" s="177"/>
      <c r="F51" s="177"/>
      <c r="G51" s="177"/>
      <c r="H51" s="177"/>
      <c r="I51" s="177"/>
      <c r="J51" s="247"/>
      <c r="K51" s="247"/>
      <c r="L51" s="113"/>
      <c r="M51" s="114">
        <v>7.9</v>
      </c>
      <c r="N51" s="178" t="str">
        <f t="shared" si="12"/>
        <v/>
      </c>
      <c r="O51" s="179"/>
      <c r="P51" s="180"/>
      <c r="Q51" s="180"/>
      <c r="R51" s="193">
        <f t="shared" si="13"/>
        <v>0</v>
      </c>
      <c r="S51" s="194"/>
      <c r="T51" s="195"/>
      <c r="U51" s="199"/>
    </row>
    <row r="52" spans="1:30" ht="18.75" customHeight="1" x14ac:dyDescent="0.3">
      <c r="A52" s="4"/>
      <c r="B52" s="244"/>
      <c r="C52" s="244"/>
      <c r="D52" s="244"/>
      <c r="E52" s="244"/>
      <c r="F52" s="244"/>
      <c r="G52" s="244"/>
      <c r="H52" s="244"/>
      <c r="I52" s="244"/>
      <c r="J52" s="250"/>
      <c r="K52" s="250"/>
      <c r="L52" s="86"/>
      <c r="M52" s="87"/>
      <c r="N52" s="203" t="str">
        <f t="shared" si="12"/>
        <v/>
      </c>
      <c r="O52" s="204"/>
      <c r="P52" s="192"/>
      <c r="Q52" s="192"/>
      <c r="R52" s="196">
        <f t="shared" si="2"/>
        <v>0</v>
      </c>
      <c r="S52" s="197"/>
      <c r="T52" s="198"/>
      <c r="U52" s="199"/>
    </row>
    <row r="53" spans="1:30" ht="18.75" customHeight="1" x14ac:dyDescent="0.3">
      <c r="A53" s="96"/>
      <c r="B53" s="177"/>
      <c r="C53" s="177"/>
      <c r="D53" s="177"/>
      <c r="E53" s="177"/>
      <c r="F53" s="177"/>
      <c r="G53" s="177"/>
      <c r="H53" s="177"/>
      <c r="I53" s="177"/>
      <c r="J53" s="247"/>
      <c r="K53" s="247"/>
      <c r="L53" s="160"/>
      <c r="M53" s="114"/>
      <c r="N53" s="178" t="str">
        <f t="shared" si="12"/>
        <v/>
      </c>
      <c r="O53" s="179"/>
      <c r="P53" s="180"/>
      <c r="Q53" s="180"/>
      <c r="R53" s="193">
        <f>P53*M53</f>
        <v>0</v>
      </c>
      <c r="S53" s="194"/>
      <c r="T53" s="195"/>
      <c r="U53" s="199"/>
    </row>
    <row r="54" spans="1:30" ht="18.75" customHeight="1" thickBot="1" x14ac:dyDescent="0.35">
      <c r="A54" s="5"/>
      <c r="B54" s="252"/>
      <c r="C54" s="252"/>
      <c r="D54" s="252"/>
      <c r="E54" s="252"/>
      <c r="F54" s="252"/>
      <c r="G54" s="252"/>
      <c r="H54" s="252"/>
      <c r="I54" s="252"/>
      <c r="J54" s="255"/>
      <c r="K54" s="255"/>
      <c r="L54" s="161"/>
      <c r="M54" s="162"/>
      <c r="N54" s="253" t="str">
        <f t="shared" si="12"/>
        <v/>
      </c>
      <c r="O54" s="254"/>
      <c r="P54" s="234"/>
      <c r="Q54" s="234"/>
      <c r="R54" s="231">
        <f t="shared" si="2"/>
        <v>0</v>
      </c>
      <c r="S54" s="232"/>
      <c r="T54" s="233"/>
      <c r="U54" s="199"/>
    </row>
    <row r="55" spans="1:30" ht="28.5" customHeight="1" x14ac:dyDescent="0.3">
      <c r="A55" s="8"/>
      <c r="B55" s="17"/>
      <c r="C55" s="17"/>
      <c r="D55" s="17"/>
      <c r="E55" s="17"/>
      <c r="F55" s="17"/>
      <c r="G55" s="17"/>
      <c r="H55" s="17"/>
      <c r="I55" s="17"/>
      <c r="J55" s="18"/>
      <c r="K55" s="18"/>
      <c r="L55" s="18"/>
      <c r="M55" s="256"/>
      <c r="N55" s="257"/>
      <c r="O55" s="258"/>
      <c r="P55" s="265"/>
      <c r="Q55" s="266"/>
      <c r="R55" s="259"/>
      <c r="S55" s="260"/>
      <c r="T55" s="261"/>
      <c r="U55" s="199"/>
    </row>
    <row r="56" spans="1:30" ht="20.25" customHeight="1" x14ac:dyDescent="0.3">
      <c r="A56" s="8"/>
      <c r="I56" s="17"/>
      <c r="J56" s="18"/>
      <c r="K56" s="18"/>
      <c r="L56" s="18"/>
      <c r="M56" s="280" t="s">
        <v>47</v>
      </c>
      <c r="N56" s="281"/>
      <c r="O56" s="282"/>
      <c r="P56" s="267"/>
      <c r="Q56" s="268"/>
      <c r="R56" s="262">
        <f>SUM(R16:T55)</f>
        <v>0</v>
      </c>
      <c r="S56" s="263"/>
      <c r="T56" s="264"/>
      <c r="U56" s="199"/>
    </row>
    <row r="57" spans="1:30" ht="4.6500000000000004" customHeight="1" x14ac:dyDescent="0.3">
      <c r="A57" s="8"/>
      <c r="B57" s="19"/>
      <c r="C57" s="19"/>
      <c r="D57" s="19"/>
      <c r="E57" s="19"/>
      <c r="F57" s="19"/>
      <c r="G57" s="19"/>
      <c r="H57" s="19"/>
      <c r="I57" s="17"/>
      <c r="J57" s="18"/>
      <c r="K57" s="18"/>
      <c r="L57" s="18"/>
      <c r="M57" s="20"/>
      <c r="N57" s="20"/>
      <c r="O57" s="20"/>
      <c r="P57" s="21"/>
      <c r="Q57" s="21"/>
      <c r="R57" s="22"/>
      <c r="S57" s="22"/>
      <c r="T57" s="22"/>
      <c r="U57" s="23"/>
    </row>
    <row r="58" spans="1:30" ht="13.65" customHeight="1" x14ac:dyDescent="0.3">
      <c r="A58" s="239"/>
      <c r="B58" s="241" t="s">
        <v>48</v>
      </c>
      <c r="C58" s="241"/>
      <c r="D58" s="241"/>
      <c r="E58" s="148"/>
      <c r="F58" s="148"/>
      <c r="G58" s="148"/>
      <c r="H58" s="148"/>
      <c r="I58" s="148"/>
      <c r="J58" s="240"/>
      <c r="K58" s="148"/>
      <c r="L58" s="148"/>
      <c r="M58" s="148"/>
      <c r="N58" s="148"/>
      <c r="O58" s="148"/>
      <c r="P58" s="181" t="s">
        <v>49</v>
      </c>
      <c r="Q58" s="181"/>
      <c r="R58" s="181"/>
      <c r="S58" s="181"/>
      <c r="T58" s="181"/>
      <c r="U58" s="149"/>
    </row>
    <row r="59" spans="1:30" ht="15" customHeight="1" x14ac:dyDescent="0.35">
      <c r="A59" s="239"/>
      <c r="B59" s="241" t="s">
        <v>50</v>
      </c>
      <c r="C59" s="241"/>
      <c r="D59" s="241"/>
      <c r="E59" s="150"/>
      <c r="F59" s="242" t="s">
        <v>3</v>
      </c>
      <c r="G59" s="242"/>
      <c r="H59" s="242"/>
      <c r="I59" s="242"/>
      <c r="J59" s="240"/>
      <c r="K59" s="243" t="s">
        <v>51</v>
      </c>
      <c r="L59" s="243"/>
      <c r="M59" s="243"/>
      <c r="N59" s="243"/>
      <c r="O59" s="151"/>
      <c r="P59" s="181"/>
      <c r="Q59" s="181"/>
      <c r="R59" s="181"/>
      <c r="S59" s="181"/>
      <c r="T59" s="181"/>
      <c r="U59" s="152"/>
    </row>
    <row r="60" spans="1:30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7"/>
      <c r="X60" s="251"/>
      <c r="Y60" s="251"/>
      <c r="Z60" s="251"/>
      <c r="AA60" s="251"/>
      <c r="AB60" s="251"/>
      <c r="AC60" s="251"/>
      <c r="AD60" s="251"/>
    </row>
    <row r="61" spans="1:30" x14ac:dyDescent="0.3">
      <c r="X61" s="251"/>
      <c r="Y61" s="251"/>
      <c r="Z61" s="251"/>
      <c r="AA61" s="251"/>
      <c r="AB61" s="251"/>
      <c r="AC61" s="251"/>
      <c r="AD61" s="251"/>
    </row>
    <row r="62" spans="1:30" x14ac:dyDescent="0.3">
      <c r="X62" s="251"/>
      <c r="Y62" s="251"/>
      <c r="Z62" s="251"/>
      <c r="AA62" s="251"/>
      <c r="AB62" s="251"/>
      <c r="AC62" s="251"/>
      <c r="AD62" s="251"/>
    </row>
  </sheetData>
  <mergeCells count="228">
    <mergeCell ref="T7:U7"/>
    <mergeCell ref="N7:P7"/>
    <mergeCell ref="M56:O56"/>
    <mergeCell ref="N22:O22"/>
    <mergeCell ref="P22:Q22"/>
    <mergeCell ref="A1:U2"/>
    <mergeCell ref="N4:T4"/>
    <mergeCell ref="B26:I26"/>
    <mergeCell ref="R15:T15"/>
    <mergeCell ref="P18:Q18"/>
    <mergeCell ref="P16:Q16"/>
    <mergeCell ref="P17:Q17"/>
    <mergeCell ref="R28:T28"/>
    <mergeCell ref="P28:Q28"/>
    <mergeCell ref="R24:T24"/>
    <mergeCell ref="R20:T20"/>
    <mergeCell ref="R26:T26"/>
    <mergeCell ref="B18:I18"/>
    <mergeCell ref="B17:I17"/>
    <mergeCell ref="J15:K15"/>
    <mergeCell ref="P15:Q15"/>
    <mergeCell ref="R21:T21"/>
    <mergeCell ref="R23:T23"/>
    <mergeCell ref="E7:H7"/>
    <mergeCell ref="P21:Q21"/>
    <mergeCell ref="P23:Q23"/>
    <mergeCell ref="P24:Q24"/>
    <mergeCell ref="P31:Q31"/>
    <mergeCell ref="P27:Q27"/>
    <mergeCell ref="N27:O27"/>
    <mergeCell ref="P39:Q39"/>
    <mergeCell ref="B27:I27"/>
    <mergeCell ref="J35:K35"/>
    <mergeCell ref="B31:I31"/>
    <mergeCell ref="J30:K30"/>
    <mergeCell ref="J31:K31"/>
    <mergeCell ref="J39:K39"/>
    <mergeCell ref="J29:K29"/>
    <mergeCell ref="N29:O29"/>
    <mergeCell ref="J28:K28"/>
    <mergeCell ref="N28:O28"/>
    <mergeCell ref="N38:O38"/>
    <mergeCell ref="P38:Q38"/>
    <mergeCell ref="J38:K38"/>
    <mergeCell ref="J37:K37"/>
    <mergeCell ref="N37:O37"/>
    <mergeCell ref="P25:Q25"/>
    <mergeCell ref="M15:O15"/>
    <mergeCell ref="N19:O19"/>
    <mergeCell ref="N25:O25"/>
    <mergeCell ref="N20:O20"/>
    <mergeCell ref="N34:O34"/>
    <mergeCell ref="P34:Q34"/>
    <mergeCell ref="N30:O30"/>
    <mergeCell ref="B41:I41"/>
    <mergeCell ref="B32:I32"/>
    <mergeCell ref="J32:K32"/>
    <mergeCell ref="N32:O32"/>
    <mergeCell ref="B33:I33"/>
    <mergeCell ref="B36:I36"/>
    <mergeCell ref="B37:I37"/>
    <mergeCell ref="B35:I35"/>
    <mergeCell ref="J33:K33"/>
    <mergeCell ref="J27:K27"/>
    <mergeCell ref="B22:I22"/>
    <mergeCell ref="J22:K22"/>
    <mergeCell ref="J24:K24"/>
    <mergeCell ref="N26:O26"/>
    <mergeCell ref="P29:Q29"/>
    <mergeCell ref="J41:K41"/>
    <mergeCell ref="P26:Q26"/>
    <mergeCell ref="X60:AD62"/>
    <mergeCell ref="B54:I54"/>
    <mergeCell ref="B43:I43"/>
    <mergeCell ref="B52:I52"/>
    <mergeCell ref="B49:I49"/>
    <mergeCell ref="J42:K42"/>
    <mergeCell ref="N42:O42"/>
    <mergeCell ref="N54:O54"/>
    <mergeCell ref="J54:K54"/>
    <mergeCell ref="M55:O55"/>
    <mergeCell ref="B50:I50"/>
    <mergeCell ref="J50:K50"/>
    <mergeCell ref="N50:O50"/>
    <mergeCell ref="B44:I44"/>
    <mergeCell ref="N45:O45"/>
    <mergeCell ref="B46:I46"/>
    <mergeCell ref="N48:O48"/>
    <mergeCell ref="R55:T55"/>
    <mergeCell ref="R56:T56"/>
    <mergeCell ref="P55:Q55"/>
    <mergeCell ref="P56:Q56"/>
    <mergeCell ref="R42:T42"/>
    <mergeCell ref="P42:Q42"/>
    <mergeCell ref="P49:Q49"/>
    <mergeCell ref="A58:A59"/>
    <mergeCell ref="J58:J59"/>
    <mergeCell ref="B59:D59"/>
    <mergeCell ref="F59:I59"/>
    <mergeCell ref="B58:D58"/>
    <mergeCell ref="K59:N59"/>
    <mergeCell ref="B48:I48"/>
    <mergeCell ref="B42:I42"/>
    <mergeCell ref="B45:I45"/>
    <mergeCell ref="J45:K45"/>
    <mergeCell ref="J44:K44"/>
    <mergeCell ref="J43:K43"/>
    <mergeCell ref="J53:K53"/>
    <mergeCell ref="N53:O53"/>
    <mergeCell ref="B47:I47"/>
    <mergeCell ref="J47:K47"/>
    <mergeCell ref="N47:O47"/>
    <mergeCell ref="N49:O49"/>
    <mergeCell ref="J49:K49"/>
    <mergeCell ref="J48:K48"/>
    <mergeCell ref="J52:K52"/>
    <mergeCell ref="N52:O52"/>
    <mergeCell ref="B51:I51"/>
    <mergeCell ref="J51:K51"/>
    <mergeCell ref="P52:Q52"/>
    <mergeCell ref="R54:T54"/>
    <mergeCell ref="R48:T48"/>
    <mergeCell ref="P54:Q54"/>
    <mergeCell ref="R52:T52"/>
    <mergeCell ref="R50:T50"/>
    <mergeCell ref="R51:T51"/>
    <mergeCell ref="P46:Q46"/>
    <mergeCell ref="R46:T46"/>
    <mergeCell ref="R53:T53"/>
    <mergeCell ref="P53:Q53"/>
    <mergeCell ref="P47:Q47"/>
    <mergeCell ref="R47:T47"/>
    <mergeCell ref="P48:Q48"/>
    <mergeCell ref="R49:T49"/>
    <mergeCell ref="P50:Q50"/>
    <mergeCell ref="R45:T45"/>
    <mergeCell ref="N17:O17"/>
    <mergeCell ref="J26:K26"/>
    <mergeCell ref="J18:K18"/>
    <mergeCell ref="I7:K7"/>
    <mergeCell ref="B15:I15"/>
    <mergeCell ref="J17:K17"/>
    <mergeCell ref="B16:I16"/>
    <mergeCell ref="J16:K16"/>
    <mergeCell ref="N16:O16"/>
    <mergeCell ref="N18:O18"/>
    <mergeCell ref="B25:I25"/>
    <mergeCell ref="B24:I24"/>
    <mergeCell ref="J21:K21"/>
    <mergeCell ref="N21:O21"/>
    <mergeCell ref="N24:O24"/>
    <mergeCell ref="B20:I20"/>
    <mergeCell ref="B19:I19"/>
    <mergeCell ref="B21:I21"/>
    <mergeCell ref="B23:I23"/>
    <mergeCell ref="J19:K19"/>
    <mergeCell ref="J20:K20"/>
    <mergeCell ref="J23:K23"/>
    <mergeCell ref="N23:O23"/>
    <mergeCell ref="R27:T27"/>
    <mergeCell ref="R29:T29"/>
    <mergeCell ref="B40:I40"/>
    <mergeCell ref="R34:T34"/>
    <mergeCell ref="N36:O36"/>
    <mergeCell ref="R35:T35"/>
    <mergeCell ref="J40:K40"/>
    <mergeCell ref="N40:O40"/>
    <mergeCell ref="P40:Q40"/>
    <mergeCell ref="B34:I34"/>
    <mergeCell ref="J34:K34"/>
    <mergeCell ref="N33:O33"/>
    <mergeCell ref="B39:I39"/>
    <mergeCell ref="B38:I38"/>
    <mergeCell ref="N31:O31"/>
    <mergeCell ref="B29:I29"/>
    <mergeCell ref="B28:I28"/>
    <mergeCell ref="B30:I30"/>
    <mergeCell ref="R30:T30"/>
    <mergeCell ref="P30:Q30"/>
    <mergeCell ref="J36:K36"/>
    <mergeCell ref="P45:Q45"/>
    <mergeCell ref="N43:O43"/>
    <mergeCell ref="P43:Q43"/>
    <mergeCell ref="N41:O41"/>
    <mergeCell ref="R38:T38"/>
    <mergeCell ref="P32:Q32"/>
    <mergeCell ref="P33:Q33"/>
    <mergeCell ref="N39:O39"/>
    <mergeCell ref="R33:T33"/>
    <mergeCell ref="N35:O35"/>
    <mergeCell ref="P35:Q35"/>
    <mergeCell ref="P37:Q37"/>
    <mergeCell ref="R37:T37"/>
    <mergeCell ref="P36:Q36"/>
    <mergeCell ref="N44:O44"/>
    <mergeCell ref="P44:Q44"/>
    <mergeCell ref="R44:T44"/>
    <mergeCell ref="R43:T43"/>
    <mergeCell ref="R41:T41"/>
    <mergeCell ref="R39:T39"/>
    <mergeCell ref="R36:T36"/>
    <mergeCell ref="R40:T40"/>
    <mergeCell ref="P41:Q41"/>
    <mergeCell ref="R32:T32"/>
    <mergeCell ref="B53:I53"/>
    <mergeCell ref="N51:O51"/>
    <mergeCell ref="P51:Q51"/>
    <mergeCell ref="P58:T59"/>
    <mergeCell ref="R22:T22"/>
    <mergeCell ref="E10:U10"/>
    <mergeCell ref="E11:U11"/>
    <mergeCell ref="E12:G12"/>
    <mergeCell ref="I12:U12"/>
    <mergeCell ref="E13:H13"/>
    <mergeCell ref="J13:M13"/>
    <mergeCell ref="O13:U13"/>
    <mergeCell ref="R16:T16"/>
    <mergeCell ref="P19:Q19"/>
    <mergeCell ref="P20:Q20"/>
    <mergeCell ref="R17:T17"/>
    <mergeCell ref="R19:T19"/>
    <mergeCell ref="R18:T18"/>
    <mergeCell ref="U16:U56"/>
    <mergeCell ref="R25:T25"/>
    <mergeCell ref="R31:T31"/>
    <mergeCell ref="N46:O46"/>
    <mergeCell ref="J46:K46"/>
    <mergeCell ref="J25:K25"/>
  </mergeCells>
  <hyperlinks>
    <hyperlink ref="K59:N59" r:id="rId1" display="Internet : www.bijou.com"/>
  </hyperlinks>
  <printOptions horizontalCentered="1" verticalCentered="1"/>
  <pageMargins left="0" right="0" top="0" bottom="0" header="0" footer="0"/>
  <pageSetup paperSize="9" scale="7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>
                <anchor moveWithCells="1" sizeWithCells="1">
                  <from>
                    <xdr:col>4</xdr:col>
                    <xdr:colOff>220980</xdr:colOff>
                    <xdr:row>7</xdr:row>
                    <xdr:rowOff>68580</xdr:rowOff>
                  </from>
                  <to>
                    <xdr:col>4</xdr:col>
                    <xdr:colOff>342900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54"/>
  <sheetViews>
    <sheetView zoomScale="85" zoomScaleNormal="85" workbookViewId="0">
      <selection activeCell="G13" sqref="G13"/>
    </sheetView>
  </sheetViews>
  <sheetFormatPr baseColWidth="10" defaultColWidth="11.44140625" defaultRowHeight="14.4" x14ac:dyDescent="0.3"/>
  <cols>
    <col min="1" max="1" width="2.109375" style="9" customWidth="1"/>
    <col min="2" max="2" width="2.33203125" style="9" customWidth="1"/>
    <col min="3" max="3" width="2.88671875" style="9" customWidth="1"/>
    <col min="4" max="4" width="3.6640625" style="9" customWidth="1"/>
    <col min="5" max="5" width="13.88671875" style="9" customWidth="1"/>
    <col min="6" max="6" width="9.109375" style="9" customWidth="1"/>
    <col min="7" max="16" width="8.33203125" style="9" customWidth="1"/>
    <col min="17" max="17" width="7.6640625" style="9" customWidth="1"/>
    <col min="18" max="18" width="6" style="9" customWidth="1"/>
    <col min="19" max="28" width="8.33203125" style="9" customWidth="1"/>
    <col min="29" max="29" width="3.6640625" style="9" customWidth="1"/>
    <col min="30" max="30" width="13.88671875" style="9" customWidth="1"/>
    <col min="31" max="32" width="4.33203125" style="9" customWidth="1"/>
    <col min="33" max="33" width="12.88671875" style="9" customWidth="1"/>
    <col min="34" max="34" width="4.6640625" style="9" customWidth="1"/>
    <col min="35" max="35" width="5.109375" style="9" customWidth="1"/>
    <col min="36" max="36" width="8.109375" style="9" customWidth="1"/>
    <col min="37" max="37" width="4.6640625" style="9" customWidth="1"/>
    <col min="38" max="38" width="3.6640625" style="9" customWidth="1"/>
    <col min="39" max="39" width="13.88671875" style="9" customWidth="1"/>
    <col min="40" max="40" width="9.109375" style="9" customWidth="1"/>
    <col min="41" max="50" width="8.33203125" style="9" customWidth="1"/>
    <col min="51" max="51" width="9.44140625" style="9" customWidth="1"/>
    <col min="52" max="52" width="4.33203125" style="9" customWidth="1"/>
    <col min="53" max="62" width="8.33203125" style="9" customWidth="1"/>
    <col min="63" max="63" width="3.6640625" style="9" customWidth="1"/>
    <col min="64" max="64" width="13.88671875" style="9" customWidth="1"/>
    <col min="65" max="66" width="4.33203125" style="9" customWidth="1"/>
    <col min="67" max="67" width="10" style="9" customWidth="1"/>
    <col min="68" max="68" width="12.88671875" style="9" customWidth="1"/>
    <col min="69" max="69" width="4.5546875" style="9" customWidth="1"/>
    <col min="70" max="70" width="6.33203125" style="9" customWidth="1"/>
    <col min="71" max="71" width="3.33203125" style="9" customWidth="1"/>
    <col min="72" max="72" width="4.88671875" style="9" customWidth="1"/>
    <col min="73" max="73" width="3.88671875" style="9" customWidth="1"/>
    <col min="74" max="74" width="13.88671875" style="9" customWidth="1"/>
    <col min="75" max="75" width="9.109375" style="9" customWidth="1"/>
    <col min="76" max="85" width="8.33203125" style="9" customWidth="1"/>
    <col min="86" max="86" width="8" style="9" customWidth="1"/>
    <col min="87" max="87" width="6.88671875" style="9" customWidth="1"/>
    <col min="88" max="97" width="8.33203125" style="9" customWidth="1"/>
    <col min="98" max="98" width="3.6640625" style="9" customWidth="1"/>
    <col min="99" max="99" width="13.88671875" style="9" customWidth="1"/>
    <col min="100" max="101" width="4.33203125" style="9" customWidth="1"/>
    <col min="102" max="102" width="10" style="9" customWidth="1"/>
    <col min="103" max="103" width="12.88671875" style="9" customWidth="1"/>
    <col min="104" max="104" width="5.109375" style="9" customWidth="1"/>
    <col min="105" max="16384" width="11.44140625" style="9"/>
  </cols>
  <sheetData>
    <row r="1" spans="1:105" ht="23.25" customHeight="1" x14ac:dyDescent="0.25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</row>
    <row r="2" spans="1:105" ht="6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105" ht="20.399999999999999" x14ac:dyDescent="0.35">
      <c r="J3" s="52"/>
      <c r="K3" s="52"/>
      <c r="L3" s="52"/>
      <c r="R3" s="108" t="s">
        <v>152</v>
      </c>
      <c r="T3" s="284" t="s">
        <v>171</v>
      </c>
      <c r="U3" s="284"/>
      <c r="V3" s="284"/>
      <c r="W3" s="284"/>
      <c r="X3" s="284"/>
      <c r="Y3" s="284"/>
      <c r="Z3" s="284"/>
      <c r="AA3" s="52"/>
      <c r="AC3" s="52"/>
      <c r="AD3" s="52"/>
      <c r="AE3" s="52"/>
      <c r="AF3" s="52"/>
      <c r="AG3" s="81" t="s">
        <v>108</v>
      </c>
      <c r="AH3" s="375" t="s">
        <v>112</v>
      </c>
      <c r="AI3" s="375"/>
      <c r="AZ3" s="108" t="s">
        <v>152</v>
      </c>
      <c r="BB3" s="284" t="s">
        <v>171</v>
      </c>
      <c r="BC3" s="284"/>
      <c r="BD3" s="284"/>
      <c r="BE3" s="284"/>
      <c r="BF3" s="284"/>
      <c r="BG3" s="284"/>
      <c r="CI3" s="108" t="s">
        <v>152</v>
      </c>
      <c r="CK3" s="284" t="s">
        <v>171</v>
      </c>
      <c r="CL3" s="284"/>
      <c r="CM3" s="284"/>
      <c r="CN3" s="284"/>
      <c r="CO3" s="284"/>
      <c r="CP3" s="284"/>
    </row>
    <row r="4" spans="1:105" ht="15" customHeight="1" x14ac:dyDescent="0.25">
      <c r="I4" s="52"/>
      <c r="J4" s="52"/>
      <c r="K4" s="52"/>
      <c r="L4" s="52"/>
      <c r="O4" s="52"/>
      <c r="P4" s="52"/>
      <c r="Q4" s="52"/>
      <c r="R4" s="30" t="s">
        <v>172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105" ht="15.75" customHeight="1" x14ac:dyDescent="0.35">
      <c r="I5" s="54"/>
      <c r="K5" s="55"/>
      <c r="L5" s="55"/>
      <c r="M5" s="55"/>
      <c r="N5" s="55"/>
      <c r="O5" s="55"/>
      <c r="P5" s="55"/>
      <c r="Q5" s="52"/>
      <c r="R5" s="52"/>
      <c r="S5" s="52"/>
      <c r="T5" s="52"/>
      <c r="U5" s="52"/>
      <c r="V5" s="52"/>
      <c r="W5" s="52"/>
      <c r="X5" s="52"/>
      <c r="Y5" s="52"/>
      <c r="AC5" s="55"/>
      <c r="AD5" s="56" t="s">
        <v>68</v>
      </c>
      <c r="AE5" s="376"/>
      <c r="AF5" s="376"/>
      <c r="AG5" s="376"/>
      <c r="AH5" s="57"/>
      <c r="AL5" s="53" t="s">
        <v>108</v>
      </c>
      <c r="AM5" s="52"/>
      <c r="AN5" s="6" t="s">
        <v>113</v>
      </c>
      <c r="BU5" s="53" t="s">
        <v>108</v>
      </c>
      <c r="BV5" s="52"/>
      <c r="BW5" s="6" t="s">
        <v>114</v>
      </c>
    </row>
    <row r="6" spans="1:105" ht="18.75" x14ac:dyDescent="0.3">
      <c r="I6" s="344" t="s">
        <v>30</v>
      </c>
      <c r="J6" s="345"/>
      <c r="K6" s="377"/>
      <c r="L6" s="378"/>
      <c r="M6" s="348" t="s">
        <v>69</v>
      </c>
      <c r="N6" s="349"/>
      <c r="O6" s="349"/>
      <c r="P6" s="58"/>
      <c r="Q6" s="350"/>
      <c r="R6" s="350"/>
      <c r="S6" s="350"/>
      <c r="T6" s="350"/>
      <c r="U6" s="350"/>
      <c r="V6" s="350"/>
      <c r="W6" s="350"/>
      <c r="X6" s="350"/>
      <c r="Y6" s="350"/>
      <c r="Z6" s="55"/>
      <c r="AA6" s="59" t="s">
        <v>151</v>
      </c>
      <c r="AB6" s="60"/>
      <c r="AC6" s="61"/>
      <c r="AD6" s="61"/>
      <c r="AE6" s="61"/>
      <c r="AF6" s="61"/>
      <c r="AG6" s="61"/>
      <c r="AH6" s="61"/>
      <c r="AP6" s="344" t="s">
        <v>30</v>
      </c>
      <c r="AQ6" s="345"/>
      <c r="AR6" s="346"/>
      <c r="AS6" s="347"/>
      <c r="AT6" s="348" t="s">
        <v>69</v>
      </c>
      <c r="AU6" s="349"/>
      <c r="AV6" s="349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Y6" s="344" t="s">
        <v>30</v>
      </c>
      <c r="BZ6" s="345"/>
      <c r="CA6" s="346"/>
      <c r="CB6" s="347"/>
      <c r="CC6" s="348" t="s">
        <v>69</v>
      </c>
      <c r="CD6" s="349"/>
      <c r="CE6" s="349"/>
      <c r="CF6" s="350"/>
      <c r="CG6" s="350"/>
      <c r="CH6" s="350"/>
      <c r="CI6" s="350"/>
      <c r="CJ6" s="350"/>
      <c r="CK6" s="350"/>
      <c r="CL6" s="350"/>
      <c r="CM6" s="350"/>
      <c r="CN6" s="350"/>
      <c r="CO6" s="350"/>
    </row>
    <row r="7" spans="1:105" ht="18.75" customHeight="1" x14ac:dyDescent="0.25">
      <c r="I7" s="58" t="s">
        <v>34</v>
      </c>
      <c r="J7" s="367"/>
      <c r="K7" s="367"/>
      <c r="L7" s="368"/>
      <c r="M7" s="367"/>
      <c r="N7" s="367"/>
      <c r="O7" s="367"/>
      <c r="P7" s="367"/>
      <c r="Q7" s="367"/>
      <c r="R7" s="368"/>
      <c r="S7" s="367"/>
      <c r="T7" s="367"/>
      <c r="U7" s="367"/>
      <c r="V7" s="62" t="s">
        <v>37</v>
      </c>
      <c r="W7" s="369"/>
      <c r="X7" s="369"/>
      <c r="Y7" s="369"/>
      <c r="Z7" s="63"/>
      <c r="AA7" s="370"/>
      <c r="AB7" s="370"/>
      <c r="AC7" s="370"/>
      <c r="AD7" s="370"/>
      <c r="AE7" s="370"/>
      <c r="AF7" s="370"/>
      <c r="AG7" s="370"/>
      <c r="AH7" s="370"/>
    </row>
    <row r="8" spans="1:105" ht="18.75" customHeight="1" x14ac:dyDescent="0.3">
      <c r="I8" s="58" t="s">
        <v>35</v>
      </c>
      <c r="J8" s="369"/>
      <c r="K8" s="371"/>
      <c r="L8" s="82" t="s">
        <v>70</v>
      </c>
      <c r="M8" s="372"/>
      <c r="N8" s="372"/>
      <c r="O8" s="372"/>
      <c r="P8" s="372"/>
      <c r="Q8" s="372"/>
      <c r="R8" s="82" t="s">
        <v>38</v>
      </c>
      <c r="S8" s="373"/>
      <c r="T8" s="373"/>
      <c r="U8" s="374"/>
      <c r="V8" s="58" t="s">
        <v>134</v>
      </c>
      <c r="W8" s="374"/>
      <c r="X8" s="374"/>
      <c r="Y8" s="374"/>
      <c r="Z8" s="64"/>
      <c r="AA8" s="363"/>
      <c r="AB8" s="363"/>
      <c r="AC8" s="363"/>
      <c r="AD8" s="363"/>
      <c r="AE8" s="363"/>
      <c r="AF8" s="363"/>
      <c r="AG8" s="363"/>
      <c r="AH8" s="363"/>
    </row>
    <row r="9" spans="1:105" ht="18.75" customHeight="1" x14ac:dyDescent="0.25">
      <c r="I9" s="58"/>
      <c r="J9" s="65" t="s">
        <v>39</v>
      </c>
      <c r="K9" s="361"/>
      <c r="L9" s="350"/>
      <c r="M9" s="361"/>
      <c r="N9" s="361"/>
      <c r="O9" s="361"/>
      <c r="P9" s="361"/>
      <c r="Q9" s="361"/>
      <c r="R9" s="350"/>
      <c r="S9" s="361"/>
      <c r="T9" s="361"/>
      <c r="U9" s="65"/>
      <c r="V9" s="58" t="s">
        <v>31</v>
      </c>
      <c r="W9" s="362"/>
      <c r="X9" s="362"/>
      <c r="Y9" s="362"/>
      <c r="Z9" s="66"/>
      <c r="AA9" s="363"/>
      <c r="AB9" s="363"/>
      <c r="AC9" s="363"/>
      <c r="AD9" s="363"/>
      <c r="AE9" s="363"/>
      <c r="AF9" s="363"/>
      <c r="AG9" s="363"/>
      <c r="AH9" s="363"/>
    </row>
    <row r="10" spans="1:105" ht="15" x14ac:dyDescent="0.25">
      <c r="I10" s="55"/>
      <c r="J10" s="67"/>
      <c r="K10" s="58"/>
      <c r="L10" s="58"/>
      <c r="M10" s="58"/>
      <c r="N10" s="58"/>
      <c r="O10" s="55"/>
      <c r="P10" s="55"/>
      <c r="Q10" s="55"/>
      <c r="R10" s="58"/>
      <c r="S10" s="58"/>
      <c r="T10" s="58"/>
      <c r="U10" s="55"/>
      <c r="V10" s="55"/>
      <c r="W10" s="364"/>
      <c r="X10" s="364"/>
      <c r="Y10" s="365"/>
      <c r="Z10" s="365"/>
      <c r="AA10" s="68"/>
      <c r="AB10" s="365"/>
      <c r="AC10" s="365"/>
      <c r="AD10" s="366"/>
      <c r="AE10" s="366"/>
      <c r="AF10" s="366"/>
      <c r="AG10" s="366"/>
      <c r="AH10" s="69"/>
    </row>
    <row r="11" spans="1:105" ht="15" thickBot="1" x14ac:dyDescent="0.35">
      <c r="I11" s="70" t="s">
        <v>71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</row>
    <row r="12" spans="1:105" ht="69.75" customHeight="1" thickBot="1" x14ac:dyDescent="0.35">
      <c r="C12" s="52"/>
      <c r="D12" s="71"/>
      <c r="E12" s="71"/>
      <c r="F12" s="137" t="s">
        <v>72</v>
      </c>
      <c r="G12" s="1"/>
      <c r="H12" s="1" t="s">
        <v>73</v>
      </c>
      <c r="I12" s="1"/>
      <c r="J12" s="1" t="s">
        <v>73</v>
      </c>
      <c r="K12" s="1" t="s">
        <v>73</v>
      </c>
      <c r="L12" s="1" t="s">
        <v>73</v>
      </c>
      <c r="M12" s="1" t="s">
        <v>73</v>
      </c>
      <c r="N12" s="1" t="s">
        <v>73</v>
      </c>
      <c r="O12" s="1" t="s">
        <v>73</v>
      </c>
      <c r="P12" s="3"/>
      <c r="Q12" s="138" t="s">
        <v>74</v>
      </c>
      <c r="R12" s="139" t="s">
        <v>73</v>
      </c>
      <c r="S12" s="1" t="s">
        <v>73</v>
      </c>
      <c r="T12" s="1" t="s">
        <v>73</v>
      </c>
      <c r="U12" s="1" t="s">
        <v>73</v>
      </c>
      <c r="V12" s="1" t="s">
        <v>73</v>
      </c>
      <c r="W12" s="1" t="s">
        <v>73</v>
      </c>
      <c r="X12" s="1" t="s">
        <v>73</v>
      </c>
      <c r="Y12" s="1" t="s">
        <v>73</v>
      </c>
      <c r="Z12" s="1" t="s">
        <v>73</v>
      </c>
      <c r="AA12" s="1" t="s">
        <v>73</v>
      </c>
      <c r="AB12" s="1" t="s">
        <v>73</v>
      </c>
      <c r="AC12" s="140" t="s">
        <v>73</v>
      </c>
      <c r="AD12" s="351" t="s">
        <v>153</v>
      </c>
      <c r="AE12" s="352"/>
      <c r="AF12" s="352"/>
      <c r="AG12" s="141" t="s">
        <v>154</v>
      </c>
      <c r="AH12" s="142" t="s">
        <v>75</v>
      </c>
      <c r="AI12" s="72"/>
      <c r="AJ12" s="72"/>
      <c r="AL12" s="71"/>
      <c r="AM12" s="71"/>
      <c r="AN12" s="137" t="s">
        <v>72</v>
      </c>
      <c r="AO12" s="1"/>
      <c r="AP12" s="1" t="s">
        <v>73</v>
      </c>
      <c r="AQ12" s="1" t="s">
        <v>73</v>
      </c>
      <c r="AR12" s="1" t="s">
        <v>73</v>
      </c>
      <c r="AS12" s="1" t="s">
        <v>73</v>
      </c>
      <c r="AT12" s="1" t="s">
        <v>73</v>
      </c>
      <c r="AU12" s="1" t="s">
        <v>73</v>
      </c>
      <c r="AV12" s="1" t="s">
        <v>73</v>
      </c>
      <c r="AW12" s="1" t="s">
        <v>73</v>
      </c>
      <c r="AX12" s="3"/>
      <c r="AY12" s="138" t="s">
        <v>74</v>
      </c>
      <c r="AZ12" s="139" t="s">
        <v>73</v>
      </c>
      <c r="BA12" s="1" t="s">
        <v>73</v>
      </c>
      <c r="BB12" s="1" t="s">
        <v>73</v>
      </c>
      <c r="BC12" s="1" t="s">
        <v>73</v>
      </c>
      <c r="BD12" s="1" t="s">
        <v>73</v>
      </c>
      <c r="BE12" s="1" t="s">
        <v>73</v>
      </c>
      <c r="BF12" s="1" t="s">
        <v>73</v>
      </c>
      <c r="BG12" s="1" t="s">
        <v>73</v>
      </c>
      <c r="BH12" s="1" t="s">
        <v>73</v>
      </c>
      <c r="BI12" s="1" t="s">
        <v>73</v>
      </c>
      <c r="BJ12" s="1" t="s">
        <v>73</v>
      </c>
      <c r="BK12" s="140" t="s">
        <v>73</v>
      </c>
      <c r="BL12" s="351" t="s">
        <v>155</v>
      </c>
      <c r="BM12" s="352"/>
      <c r="BN12" s="352"/>
      <c r="BO12" s="141" t="s">
        <v>109</v>
      </c>
      <c r="BP12" s="141" t="s">
        <v>156</v>
      </c>
      <c r="BQ12" s="142" t="s">
        <v>75</v>
      </c>
      <c r="BR12" s="72"/>
      <c r="BS12" s="72"/>
      <c r="BT12" s="72"/>
      <c r="BU12" s="71"/>
      <c r="BV12" s="71"/>
      <c r="BW12" s="137" t="s">
        <v>72</v>
      </c>
      <c r="BX12" s="1"/>
      <c r="BY12" s="1" t="s">
        <v>73</v>
      </c>
      <c r="BZ12" s="1" t="s">
        <v>73</v>
      </c>
      <c r="CA12" s="1" t="s">
        <v>73</v>
      </c>
      <c r="CB12" s="1" t="s">
        <v>73</v>
      </c>
      <c r="CC12" s="1" t="s">
        <v>73</v>
      </c>
      <c r="CD12" s="1" t="s">
        <v>73</v>
      </c>
      <c r="CE12" s="1" t="s">
        <v>73</v>
      </c>
      <c r="CF12" s="1" t="s">
        <v>73</v>
      </c>
      <c r="CG12" s="3"/>
      <c r="CH12" s="138" t="s">
        <v>74</v>
      </c>
      <c r="CI12" s="139" t="s">
        <v>73</v>
      </c>
      <c r="CJ12" s="88" t="s">
        <v>73</v>
      </c>
      <c r="CK12" s="1" t="s">
        <v>73</v>
      </c>
      <c r="CL12" s="1" t="s">
        <v>73</v>
      </c>
      <c r="CM12" s="1" t="s">
        <v>73</v>
      </c>
      <c r="CN12" s="1" t="s">
        <v>73</v>
      </c>
      <c r="CO12" s="1" t="s">
        <v>73</v>
      </c>
      <c r="CP12" s="1" t="s">
        <v>73</v>
      </c>
      <c r="CQ12" s="1" t="s">
        <v>73</v>
      </c>
      <c r="CR12" s="1" t="s">
        <v>73</v>
      </c>
      <c r="CS12" s="1" t="s">
        <v>73</v>
      </c>
      <c r="CT12" s="140" t="s">
        <v>73</v>
      </c>
      <c r="CU12" s="351" t="s">
        <v>157</v>
      </c>
      <c r="CV12" s="352"/>
      <c r="CW12" s="352"/>
      <c r="CX12" s="141" t="s">
        <v>119</v>
      </c>
      <c r="CY12" s="141" t="s">
        <v>158</v>
      </c>
      <c r="CZ12" s="142" t="s">
        <v>75</v>
      </c>
      <c r="DA12" s="72"/>
    </row>
    <row r="13" spans="1:105" ht="22.65" customHeight="1" x14ac:dyDescent="0.3">
      <c r="C13" s="73"/>
      <c r="D13" s="32">
        <v>1</v>
      </c>
      <c r="E13" s="100" t="s">
        <v>76</v>
      </c>
      <c r="F13" s="101">
        <v>5.8</v>
      </c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353" t="s">
        <v>76</v>
      </c>
      <c r="R13" s="353"/>
      <c r="S13" s="102"/>
      <c r="T13" s="102"/>
      <c r="U13" s="102"/>
      <c r="V13" s="102"/>
      <c r="W13" s="102"/>
      <c r="X13" s="102"/>
      <c r="Y13" s="102"/>
      <c r="Z13" s="102"/>
      <c r="AA13" s="102"/>
      <c r="AB13" s="103"/>
      <c r="AC13" s="32">
        <v>1</v>
      </c>
      <c r="AD13" s="106" t="s">
        <v>76</v>
      </c>
      <c r="AE13" s="354">
        <f>SUM(S13:AB13,G13:P13)</f>
        <v>0</v>
      </c>
      <c r="AF13" s="355"/>
      <c r="AG13" s="74">
        <f>AE13*F13</f>
        <v>0</v>
      </c>
      <c r="AH13" s="75"/>
      <c r="AI13" s="76"/>
      <c r="AJ13" s="76"/>
      <c r="AL13" s="32">
        <v>1</v>
      </c>
      <c r="AM13" s="100" t="s">
        <v>76</v>
      </c>
      <c r="AN13" s="101">
        <f>F13</f>
        <v>5.8</v>
      </c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353" t="s">
        <v>76</v>
      </c>
      <c r="AZ13" s="353"/>
      <c r="BA13" s="102"/>
      <c r="BB13" s="102"/>
      <c r="BC13" s="102"/>
      <c r="BD13" s="102"/>
      <c r="BE13" s="102"/>
      <c r="BF13" s="102"/>
      <c r="BG13" s="102"/>
      <c r="BH13" s="102"/>
      <c r="BI13" s="102"/>
      <c r="BJ13" s="103"/>
      <c r="BK13" s="32">
        <v>1</v>
      </c>
      <c r="BL13" s="106" t="s">
        <v>76</v>
      </c>
      <c r="BM13" s="354">
        <f>SUM(BA13:BJ13,AO13:AX13)</f>
        <v>0</v>
      </c>
      <c r="BN13" s="355"/>
      <c r="BO13" s="77">
        <f t="shared" ref="BO13:BO49" si="0">BM13+AE13</f>
        <v>0</v>
      </c>
      <c r="BP13" s="74">
        <f>BM13*AN13+AG13</f>
        <v>0</v>
      </c>
      <c r="BQ13" s="75"/>
      <c r="BR13" s="76"/>
      <c r="BS13" s="76"/>
      <c r="BT13" s="76"/>
      <c r="BU13" s="32">
        <v>1</v>
      </c>
      <c r="BV13" s="100" t="s">
        <v>76</v>
      </c>
      <c r="BW13" s="101">
        <f t="shared" ref="BW13:BW50" si="1">F13</f>
        <v>5.8</v>
      </c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353" t="s">
        <v>76</v>
      </c>
      <c r="CI13" s="353"/>
      <c r="CJ13" s="102"/>
      <c r="CK13" s="102"/>
      <c r="CL13" s="102"/>
      <c r="CM13" s="102"/>
      <c r="CN13" s="102"/>
      <c r="CO13" s="102"/>
      <c r="CP13" s="102"/>
      <c r="CQ13" s="102"/>
      <c r="CR13" s="102"/>
      <c r="CS13" s="103"/>
      <c r="CT13" s="32">
        <v>1</v>
      </c>
      <c r="CU13" s="106" t="s">
        <v>76</v>
      </c>
      <c r="CV13" s="354">
        <f>SUM(CJ13:CS13,BX13:CG13)</f>
        <v>0</v>
      </c>
      <c r="CW13" s="355"/>
      <c r="CX13" s="77">
        <f t="shared" ref="CX13:CX49" si="2">AE13+BM13+CV13</f>
        <v>0</v>
      </c>
      <c r="CY13" s="74">
        <f>BW13*CX13</f>
        <v>0</v>
      </c>
      <c r="CZ13" s="75"/>
      <c r="DA13" s="76"/>
    </row>
    <row r="14" spans="1:105" ht="22.65" customHeight="1" x14ac:dyDescent="0.3">
      <c r="C14" s="73"/>
      <c r="D14" s="33">
        <v>2</v>
      </c>
      <c r="E14" s="117" t="s">
        <v>77</v>
      </c>
      <c r="F14" s="118">
        <v>7.6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340" t="s">
        <v>77</v>
      </c>
      <c r="R14" s="341"/>
      <c r="S14" s="119"/>
      <c r="T14" s="119"/>
      <c r="U14" s="119"/>
      <c r="V14" s="119"/>
      <c r="W14" s="119"/>
      <c r="X14" s="119"/>
      <c r="Y14" s="119"/>
      <c r="Z14" s="119"/>
      <c r="AA14" s="119"/>
      <c r="AB14" s="120"/>
      <c r="AC14" s="33">
        <v>2</v>
      </c>
      <c r="AD14" s="121" t="s">
        <v>77</v>
      </c>
      <c r="AE14" s="295">
        <f>SUM(S14:AB14,G14:P14)</f>
        <v>0</v>
      </c>
      <c r="AF14" s="342"/>
      <c r="AG14" s="122">
        <f t="shared" ref="AG14:AG49" si="3">AE14*F14</f>
        <v>0</v>
      </c>
      <c r="AH14" s="123"/>
      <c r="AI14" s="76"/>
      <c r="AJ14" s="76"/>
      <c r="AL14" s="33">
        <v>2</v>
      </c>
      <c r="AM14" s="117" t="s">
        <v>77</v>
      </c>
      <c r="AN14" s="118">
        <f t="shared" ref="AN14:AN50" si="4">F14</f>
        <v>7.6</v>
      </c>
      <c r="AO14" s="119"/>
      <c r="AP14" s="119"/>
      <c r="AQ14" s="119"/>
      <c r="AR14" s="119"/>
      <c r="AS14" s="119"/>
      <c r="AT14" s="119"/>
      <c r="AU14" s="119"/>
      <c r="AV14" s="119"/>
      <c r="AW14" s="119"/>
      <c r="AX14" s="120"/>
      <c r="AY14" s="340" t="s">
        <v>77</v>
      </c>
      <c r="AZ14" s="341"/>
      <c r="BA14" s="119"/>
      <c r="BB14" s="119"/>
      <c r="BC14" s="119"/>
      <c r="BD14" s="119"/>
      <c r="BE14" s="119"/>
      <c r="BF14" s="119"/>
      <c r="BG14" s="119"/>
      <c r="BH14" s="119"/>
      <c r="BI14" s="119"/>
      <c r="BJ14" s="120"/>
      <c r="BK14" s="33">
        <v>2</v>
      </c>
      <c r="BL14" s="121" t="s">
        <v>77</v>
      </c>
      <c r="BM14" s="295">
        <f t="shared" ref="BM14:BM49" si="5">SUM(BA14:BJ14,AO14:AX14)</f>
        <v>0</v>
      </c>
      <c r="BN14" s="342"/>
      <c r="BO14" s="126">
        <f t="shared" si="0"/>
        <v>0</v>
      </c>
      <c r="BP14" s="122">
        <f t="shared" ref="BP14:BP49" si="6">BM14*AN14+AG14</f>
        <v>0</v>
      </c>
      <c r="BQ14" s="123"/>
      <c r="BR14" s="76"/>
      <c r="BS14" s="76"/>
      <c r="BT14" s="76"/>
      <c r="BU14" s="33">
        <v>2</v>
      </c>
      <c r="BV14" s="117" t="s">
        <v>77</v>
      </c>
      <c r="BW14" s="118">
        <f t="shared" si="1"/>
        <v>7.6</v>
      </c>
      <c r="BX14" s="119"/>
      <c r="BY14" s="119"/>
      <c r="BZ14" s="119"/>
      <c r="CA14" s="119"/>
      <c r="CB14" s="119"/>
      <c r="CC14" s="119"/>
      <c r="CD14" s="119"/>
      <c r="CE14" s="119"/>
      <c r="CF14" s="119"/>
      <c r="CG14" s="120"/>
      <c r="CH14" s="340" t="s">
        <v>77</v>
      </c>
      <c r="CI14" s="341"/>
      <c r="CJ14" s="119"/>
      <c r="CK14" s="119"/>
      <c r="CL14" s="119"/>
      <c r="CM14" s="119"/>
      <c r="CN14" s="119"/>
      <c r="CO14" s="119"/>
      <c r="CP14" s="119"/>
      <c r="CQ14" s="119"/>
      <c r="CR14" s="119"/>
      <c r="CS14" s="120"/>
      <c r="CT14" s="33">
        <v>2</v>
      </c>
      <c r="CU14" s="121" t="s">
        <v>77</v>
      </c>
      <c r="CV14" s="295">
        <f>SUM(CJ14:CS14,BX14:CG14)</f>
        <v>0</v>
      </c>
      <c r="CW14" s="342"/>
      <c r="CX14" s="126">
        <f t="shared" si="2"/>
        <v>0</v>
      </c>
      <c r="CY14" s="122">
        <f t="shared" ref="CY14:CY49" si="7">BW14*CX14</f>
        <v>0</v>
      </c>
      <c r="CZ14" s="123"/>
      <c r="DA14" s="76"/>
    </row>
    <row r="15" spans="1:105" ht="22.65" customHeight="1" x14ac:dyDescent="0.3">
      <c r="C15" s="73"/>
      <c r="D15" s="33">
        <v>3</v>
      </c>
      <c r="E15" s="104" t="s">
        <v>78</v>
      </c>
      <c r="F15" s="90">
        <v>7.6</v>
      </c>
      <c r="G15" s="91"/>
      <c r="H15" s="91"/>
      <c r="I15" s="91"/>
      <c r="J15" s="91"/>
      <c r="K15" s="91"/>
      <c r="L15" s="91"/>
      <c r="M15" s="91"/>
      <c r="N15" s="91"/>
      <c r="O15" s="91"/>
      <c r="P15" s="105"/>
      <c r="Q15" s="343" t="s">
        <v>78</v>
      </c>
      <c r="R15" s="343"/>
      <c r="S15" s="91"/>
      <c r="T15" s="91"/>
      <c r="U15" s="91"/>
      <c r="V15" s="91"/>
      <c r="W15" s="91"/>
      <c r="X15" s="91"/>
      <c r="Y15" s="91"/>
      <c r="Z15" s="91"/>
      <c r="AA15" s="91"/>
      <c r="AB15" s="92"/>
      <c r="AC15" s="33">
        <v>3</v>
      </c>
      <c r="AD15" s="107" t="s">
        <v>78</v>
      </c>
      <c r="AE15" s="290">
        <f t="shared" ref="AE15:AE49" si="8">SUM(S15:AB15,G15:P15)</f>
        <v>0</v>
      </c>
      <c r="AF15" s="291"/>
      <c r="AG15" s="78">
        <f t="shared" si="3"/>
        <v>0</v>
      </c>
      <c r="AH15" s="79"/>
      <c r="AI15" s="76"/>
      <c r="AJ15" s="76"/>
      <c r="AL15" s="33">
        <v>3</v>
      </c>
      <c r="AM15" s="104" t="s">
        <v>78</v>
      </c>
      <c r="AN15" s="90">
        <f t="shared" si="4"/>
        <v>7.6</v>
      </c>
      <c r="AO15" s="91"/>
      <c r="AP15" s="91"/>
      <c r="AQ15" s="91"/>
      <c r="AR15" s="91"/>
      <c r="AS15" s="91"/>
      <c r="AT15" s="91"/>
      <c r="AU15" s="91"/>
      <c r="AV15" s="91"/>
      <c r="AW15" s="91"/>
      <c r="AX15" s="105"/>
      <c r="AY15" s="343" t="s">
        <v>78</v>
      </c>
      <c r="AZ15" s="343"/>
      <c r="BA15" s="91"/>
      <c r="BB15" s="91"/>
      <c r="BC15" s="91"/>
      <c r="BD15" s="91"/>
      <c r="BE15" s="91"/>
      <c r="BF15" s="91"/>
      <c r="BG15" s="91"/>
      <c r="BH15" s="91"/>
      <c r="BI15" s="91"/>
      <c r="BJ15" s="92"/>
      <c r="BK15" s="33">
        <v>3</v>
      </c>
      <c r="BL15" s="107" t="s">
        <v>78</v>
      </c>
      <c r="BM15" s="290">
        <f t="shared" si="5"/>
        <v>0</v>
      </c>
      <c r="BN15" s="291"/>
      <c r="BO15" s="97">
        <f t="shared" si="0"/>
        <v>0</v>
      </c>
      <c r="BP15" s="78">
        <f t="shared" si="6"/>
        <v>0</v>
      </c>
      <c r="BQ15" s="79"/>
      <c r="BR15" s="76"/>
      <c r="BS15" s="76"/>
      <c r="BT15" s="76"/>
      <c r="BU15" s="33">
        <v>3</v>
      </c>
      <c r="BV15" s="104" t="s">
        <v>78</v>
      </c>
      <c r="BW15" s="90">
        <f t="shared" si="1"/>
        <v>7.6</v>
      </c>
      <c r="BX15" s="91"/>
      <c r="BY15" s="91"/>
      <c r="BZ15" s="91"/>
      <c r="CA15" s="91"/>
      <c r="CB15" s="91"/>
      <c r="CC15" s="91"/>
      <c r="CD15" s="91"/>
      <c r="CE15" s="91"/>
      <c r="CF15" s="91"/>
      <c r="CG15" s="105"/>
      <c r="CH15" s="343" t="s">
        <v>78</v>
      </c>
      <c r="CI15" s="343"/>
      <c r="CJ15" s="91"/>
      <c r="CK15" s="91"/>
      <c r="CL15" s="91"/>
      <c r="CM15" s="91"/>
      <c r="CN15" s="91"/>
      <c r="CO15" s="91"/>
      <c r="CP15" s="91"/>
      <c r="CQ15" s="91"/>
      <c r="CR15" s="91"/>
      <c r="CS15" s="92"/>
      <c r="CT15" s="33">
        <v>3</v>
      </c>
      <c r="CU15" s="107" t="s">
        <v>78</v>
      </c>
      <c r="CV15" s="290">
        <f t="shared" ref="CV15:CV49" si="9">SUM(CJ15:CS15,BX15:CG15)</f>
        <v>0</v>
      </c>
      <c r="CW15" s="291"/>
      <c r="CX15" s="97">
        <f t="shared" si="2"/>
        <v>0</v>
      </c>
      <c r="CY15" s="78">
        <f t="shared" si="7"/>
        <v>0</v>
      </c>
      <c r="CZ15" s="79"/>
      <c r="DA15" s="76"/>
    </row>
    <row r="16" spans="1:105" ht="22.65" customHeight="1" x14ac:dyDescent="0.3">
      <c r="C16" s="73"/>
      <c r="D16" s="33">
        <v>5</v>
      </c>
      <c r="E16" s="117" t="s">
        <v>79</v>
      </c>
      <c r="F16" s="118">
        <v>5.6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292" t="s">
        <v>79</v>
      </c>
      <c r="R16" s="292"/>
      <c r="S16" s="119"/>
      <c r="T16" s="119"/>
      <c r="U16" s="119"/>
      <c r="V16" s="119"/>
      <c r="W16" s="119"/>
      <c r="X16" s="119"/>
      <c r="Y16" s="119"/>
      <c r="Z16" s="119"/>
      <c r="AA16" s="119"/>
      <c r="AB16" s="120"/>
      <c r="AC16" s="33">
        <v>5</v>
      </c>
      <c r="AD16" s="121" t="s">
        <v>79</v>
      </c>
      <c r="AE16" s="293">
        <f t="shared" si="8"/>
        <v>0</v>
      </c>
      <c r="AF16" s="294"/>
      <c r="AG16" s="122">
        <f t="shared" si="3"/>
        <v>0</v>
      </c>
      <c r="AH16" s="123"/>
      <c r="AI16" s="76"/>
      <c r="AJ16" s="76"/>
      <c r="AL16" s="33">
        <v>5</v>
      </c>
      <c r="AM16" s="117" t="s">
        <v>79</v>
      </c>
      <c r="AN16" s="118">
        <f t="shared" si="4"/>
        <v>5.6</v>
      </c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292" t="s">
        <v>79</v>
      </c>
      <c r="AZ16" s="292"/>
      <c r="BA16" s="119"/>
      <c r="BB16" s="119"/>
      <c r="BC16" s="119"/>
      <c r="BD16" s="119"/>
      <c r="BE16" s="119"/>
      <c r="BF16" s="119"/>
      <c r="BG16" s="119"/>
      <c r="BH16" s="119"/>
      <c r="BI16" s="119"/>
      <c r="BJ16" s="120"/>
      <c r="BK16" s="33">
        <v>5</v>
      </c>
      <c r="BL16" s="121" t="s">
        <v>79</v>
      </c>
      <c r="BM16" s="293">
        <f t="shared" si="5"/>
        <v>0</v>
      </c>
      <c r="BN16" s="294"/>
      <c r="BO16" s="153">
        <f t="shared" si="0"/>
        <v>0</v>
      </c>
      <c r="BP16" s="122">
        <f t="shared" si="6"/>
        <v>0</v>
      </c>
      <c r="BQ16" s="123"/>
      <c r="BR16" s="76"/>
      <c r="BS16" s="76"/>
      <c r="BT16" s="76"/>
      <c r="BU16" s="33">
        <v>5</v>
      </c>
      <c r="BV16" s="117" t="s">
        <v>79</v>
      </c>
      <c r="BW16" s="118">
        <f t="shared" si="1"/>
        <v>5.6</v>
      </c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292" t="s">
        <v>79</v>
      </c>
      <c r="CI16" s="292"/>
      <c r="CJ16" s="119"/>
      <c r="CK16" s="119"/>
      <c r="CL16" s="119"/>
      <c r="CM16" s="119"/>
      <c r="CN16" s="119"/>
      <c r="CO16" s="119"/>
      <c r="CP16" s="119"/>
      <c r="CQ16" s="119"/>
      <c r="CR16" s="119"/>
      <c r="CS16" s="120"/>
      <c r="CT16" s="33">
        <v>5</v>
      </c>
      <c r="CU16" s="121" t="s">
        <v>79</v>
      </c>
      <c r="CV16" s="293">
        <f t="shared" si="9"/>
        <v>0</v>
      </c>
      <c r="CW16" s="294"/>
      <c r="CX16" s="153">
        <f t="shared" si="2"/>
        <v>0</v>
      </c>
      <c r="CY16" s="122">
        <f t="shared" si="7"/>
        <v>0</v>
      </c>
      <c r="CZ16" s="123"/>
      <c r="DA16" s="76"/>
    </row>
    <row r="17" spans="3:105" ht="22.65" customHeight="1" x14ac:dyDescent="0.3">
      <c r="C17" s="73"/>
      <c r="D17" s="33">
        <v>6</v>
      </c>
      <c r="E17" s="89" t="s">
        <v>80</v>
      </c>
      <c r="F17" s="90">
        <v>7.5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289" t="s">
        <v>80</v>
      </c>
      <c r="R17" s="289"/>
      <c r="S17" s="91"/>
      <c r="T17" s="91"/>
      <c r="U17" s="91"/>
      <c r="V17" s="91"/>
      <c r="W17" s="91"/>
      <c r="X17" s="91"/>
      <c r="Y17" s="91"/>
      <c r="Z17" s="91"/>
      <c r="AA17" s="91"/>
      <c r="AB17" s="92"/>
      <c r="AC17" s="33">
        <v>6</v>
      </c>
      <c r="AD17" s="93" t="s">
        <v>80</v>
      </c>
      <c r="AE17" s="290">
        <f t="shared" si="8"/>
        <v>0</v>
      </c>
      <c r="AF17" s="291"/>
      <c r="AG17" s="78">
        <f t="shared" si="3"/>
        <v>0</v>
      </c>
      <c r="AH17" s="79"/>
      <c r="AI17" s="76"/>
      <c r="AJ17" s="76"/>
      <c r="AL17" s="33">
        <v>6</v>
      </c>
      <c r="AM17" s="89" t="s">
        <v>80</v>
      </c>
      <c r="AN17" s="90">
        <f t="shared" si="4"/>
        <v>7.5</v>
      </c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289" t="s">
        <v>80</v>
      </c>
      <c r="AZ17" s="289"/>
      <c r="BA17" s="91"/>
      <c r="BB17" s="91"/>
      <c r="BC17" s="91"/>
      <c r="BD17" s="91"/>
      <c r="BE17" s="91"/>
      <c r="BF17" s="91"/>
      <c r="BG17" s="91"/>
      <c r="BH17" s="91"/>
      <c r="BI17" s="91"/>
      <c r="BJ17" s="92"/>
      <c r="BK17" s="33">
        <v>6</v>
      </c>
      <c r="BL17" s="93" t="s">
        <v>80</v>
      </c>
      <c r="BM17" s="290">
        <f t="shared" si="5"/>
        <v>0</v>
      </c>
      <c r="BN17" s="291"/>
      <c r="BO17" s="154">
        <f t="shared" si="0"/>
        <v>0</v>
      </c>
      <c r="BP17" s="78">
        <f t="shared" si="6"/>
        <v>0</v>
      </c>
      <c r="BQ17" s="79"/>
      <c r="BR17" s="76"/>
      <c r="BS17" s="76"/>
      <c r="BT17" s="76"/>
      <c r="BU17" s="33">
        <v>6</v>
      </c>
      <c r="BV17" s="89" t="s">
        <v>80</v>
      </c>
      <c r="BW17" s="90">
        <f t="shared" si="1"/>
        <v>7.5</v>
      </c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289" t="s">
        <v>80</v>
      </c>
      <c r="CI17" s="289"/>
      <c r="CJ17" s="91"/>
      <c r="CK17" s="91"/>
      <c r="CL17" s="91"/>
      <c r="CM17" s="91"/>
      <c r="CN17" s="91"/>
      <c r="CO17" s="91"/>
      <c r="CP17" s="91"/>
      <c r="CQ17" s="91"/>
      <c r="CR17" s="91"/>
      <c r="CS17" s="92"/>
      <c r="CT17" s="33">
        <v>6</v>
      </c>
      <c r="CU17" s="93" t="s">
        <v>80</v>
      </c>
      <c r="CV17" s="290">
        <f t="shared" si="9"/>
        <v>0</v>
      </c>
      <c r="CW17" s="291"/>
      <c r="CX17" s="154">
        <f t="shared" si="2"/>
        <v>0</v>
      </c>
      <c r="CY17" s="78">
        <f t="shared" si="7"/>
        <v>0</v>
      </c>
      <c r="CZ17" s="79"/>
      <c r="DA17" s="76"/>
    </row>
    <row r="18" spans="3:105" ht="22.65" customHeight="1" x14ac:dyDescent="0.3">
      <c r="D18" s="36">
        <v>7</v>
      </c>
      <c r="E18" s="117" t="s">
        <v>81</v>
      </c>
      <c r="F18" s="130">
        <v>6</v>
      </c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292" t="s">
        <v>81</v>
      </c>
      <c r="R18" s="292"/>
      <c r="S18" s="131"/>
      <c r="T18" s="131"/>
      <c r="U18" s="131"/>
      <c r="V18" s="131"/>
      <c r="W18" s="131"/>
      <c r="X18" s="131"/>
      <c r="Y18" s="131"/>
      <c r="Z18" s="131"/>
      <c r="AA18" s="131"/>
      <c r="AB18" s="132"/>
      <c r="AC18" s="36">
        <v>7</v>
      </c>
      <c r="AD18" s="121" t="s">
        <v>81</v>
      </c>
      <c r="AE18" s="335">
        <f t="shared" si="8"/>
        <v>0</v>
      </c>
      <c r="AF18" s="336"/>
      <c r="AG18" s="135">
        <f t="shared" si="3"/>
        <v>0</v>
      </c>
      <c r="AH18" s="136"/>
      <c r="AI18" s="76"/>
      <c r="AJ18" s="76"/>
      <c r="AL18" s="36">
        <v>7</v>
      </c>
      <c r="AM18" s="117" t="s">
        <v>81</v>
      </c>
      <c r="AN18" s="130">
        <f t="shared" si="4"/>
        <v>6</v>
      </c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292" t="s">
        <v>81</v>
      </c>
      <c r="AZ18" s="292"/>
      <c r="BA18" s="131"/>
      <c r="BB18" s="131"/>
      <c r="BC18" s="131"/>
      <c r="BD18" s="131"/>
      <c r="BE18" s="131"/>
      <c r="BF18" s="131"/>
      <c r="BG18" s="131"/>
      <c r="BH18" s="131"/>
      <c r="BI18" s="131"/>
      <c r="BJ18" s="132"/>
      <c r="BK18" s="36">
        <v>7</v>
      </c>
      <c r="BL18" s="121" t="s">
        <v>81</v>
      </c>
      <c r="BM18" s="335">
        <f t="shared" si="5"/>
        <v>0</v>
      </c>
      <c r="BN18" s="336"/>
      <c r="BO18" s="156">
        <f t="shared" si="0"/>
        <v>0</v>
      </c>
      <c r="BP18" s="135">
        <f t="shared" si="6"/>
        <v>0</v>
      </c>
      <c r="BQ18" s="136"/>
      <c r="BR18" s="76"/>
      <c r="BS18" s="76"/>
      <c r="BT18" s="76"/>
      <c r="BU18" s="36">
        <v>7</v>
      </c>
      <c r="BV18" s="117" t="s">
        <v>81</v>
      </c>
      <c r="BW18" s="130">
        <f t="shared" si="1"/>
        <v>6</v>
      </c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292" t="s">
        <v>81</v>
      </c>
      <c r="CI18" s="292"/>
      <c r="CJ18" s="131"/>
      <c r="CK18" s="131"/>
      <c r="CL18" s="131"/>
      <c r="CM18" s="131"/>
      <c r="CN18" s="131"/>
      <c r="CO18" s="131"/>
      <c r="CP18" s="131"/>
      <c r="CQ18" s="131"/>
      <c r="CR18" s="131"/>
      <c r="CS18" s="132"/>
      <c r="CT18" s="36">
        <v>7</v>
      </c>
      <c r="CU18" s="121" t="s">
        <v>81</v>
      </c>
      <c r="CV18" s="335">
        <f t="shared" si="9"/>
        <v>0</v>
      </c>
      <c r="CW18" s="336"/>
      <c r="CX18" s="156">
        <f t="shared" si="2"/>
        <v>0</v>
      </c>
      <c r="CY18" s="135">
        <f t="shared" si="7"/>
        <v>0</v>
      </c>
      <c r="CZ18" s="136"/>
      <c r="DA18" s="76"/>
    </row>
    <row r="19" spans="3:105" ht="22.65" customHeight="1" x14ac:dyDescent="0.3">
      <c r="D19" s="37">
        <v>8</v>
      </c>
      <c r="E19" s="143" t="s">
        <v>162</v>
      </c>
      <c r="F19" s="144">
        <v>8.3000000000000007</v>
      </c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337" t="str">
        <f>E19</f>
        <v>Farandoles Madeleines</v>
      </c>
      <c r="R19" s="337"/>
      <c r="S19" s="167"/>
      <c r="T19" s="167"/>
      <c r="U19" s="167"/>
      <c r="V19" s="167"/>
      <c r="W19" s="167"/>
      <c r="X19" s="167"/>
      <c r="Y19" s="167"/>
      <c r="Z19" s="167"/>
      <c r="AA19" s="167"/>
      <c r="AB19" s="168"/>
      <c r="AC19" s="37">
        <v>8</v>
      </c>
      <c r="AD19" s="145" t="str">
        <f>E19</f>
        <v>Farandoles Madeleines</v>
      </c>
      <c r="AE19" s="338">
        <f t="shared" ref="AE19" si="10">SUM(S19:AB19,G19:P19)</f>
        <v>0</v>
      </c>
      <c r="AF19" s="339"/>
      <c r="AG19" s="146">
        <f t="shared" ref="AG19" si="11">AE19*F19</f>
        <v>0</v>
      </c>
      <c r="AH19" s="169"/>
      <c r="AI19" s="76"/>
      <c r="AJ19" s="76"/>
      <c r="AL19" s="37">
        <v>8</v>
      </c>
      <c r="AM19" s="143" t="str">
        <f>E19</f>
        <v>Farandoles Madeleines</v>
      </c>
      <c r="AN19" s="144">
        <f t="shared" ref="AN19" si="12">F19</f>
        <v>8.3000000000000007</v>
      </c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337" t="str">
        <f>E19</f>
        <v>Farandoles Madeleines</v>
      </c>
      <c r="AZ19" s="33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8"/>
      <c r="BK19" s="37">
        <v>8</v>
      </c>
      <c r="BL19" s="145" t="str">
        <f>E19</f>
        <v>Farandoles Madeleines</v>
      </c>
      <c r="BM19" s="338">
        <f t="shared" ref="BM19" si="13">SUM(BA19:BJ19,AO19:AX19)</f>
        <v>0</v>
      </c>
      <c r="BN19" s="339"/>
      <c r="BO19" s="157">
        <f t="shared" ref="BO19" si="14">BM19+AE19</f>
        <v>0</v>
      </c>
      <c r="BP19" s="146">
        <f t="shared" ref="BP19" si="15">BM19*AN19+AG19</f>
        <v>0</v>
      </c>
      <c r="BQ19" s="169"/>
      <c r="BR19" s="76"/>
      <c r="BS19" s="76"/>
      <c r="BT19" s="76"/>
      <c r="BU19" s="37">
        <v>8</v>
      </c>
      <c r="BV19" s="143" t="str">
        <f>E19</f>
        <v>Farandoles Madeleines</v>
      </c>
      <c r="BW19" s="144">
        <f t="shared" ref="BW19" si="16">F19</f>
        <v>8.3000000000000007</v>
      </c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337" t="str">
        <f>E19</f>
        <v>Farandoles Madeleines</v>
      </c>
      <c r="CI19" s="33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8"/>
      <c r="CT19" s="37">
        <v>8</v>
      </c>
      <c r="CU19" s="145" t="str">
        <f>E19</f>
        <v>Farandoles Madeleines</v>
      </c>
      <c r="CV19" s="338">
        <f t="shared" ref="CV19" si="17">SUM(CJ19:CS19,BX19:CG19)</f>
        <v>0</v>
      </c>
      <c r="CW19" s="339"/>
      <c r="CX19" s="157">
        <f t="shared" ref="CX19" si="18">AE19+BM19+CV19</f>
        <v>0</v>
      </c>
      <c r="CY19" s="146">
        <f t="shared" ref="CY19" si="19">BW19*CX19</f>
        <v>0</v>
      </c>
      <c r="CZ19" s="169"/>
      <c r="DA19" s="76"/>
    </row>
    <row r="20" spans="3:105" ht="22.65" customHeight="1" x14ac:dyDescent="0.3">
      <c r="D20" s="36">
        <v>9</v>
      </c>
      <c r="E20" s="117" t="s">
        <v>82</v>
      </c>
      <c r="F20" s="130">
        <v>7.2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292" t="s">
        <v>82</v>
      </c>
      <c r="R20" s="292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  <c r="AC20" s="36">
        <v>9</v>
      </c>
      <c r="AD20" s="121" t="s">
        <v>82</v>
      </c>
      <c r="AE20" s="335">
        <f t="shared" si="8"/>
        <v>0</v>
      </c>
      <c r="AF20" s="336"/>
      <c r="AG20" s="135">
        <f t="shared" si="3"/>
        <v>0</v>
      </c>
      <c r="AH20" s="136"/>
      <c r="AI20" s="76"/>
      <c r="AJ20" s="76"/>
      <c r="AL20" s="36">
        <v>9</v>
      </c>
      <c r="AM20" s="117" t="s">
        <v>82</v>
      </c>
      <c r="AN20" s="130">
        <f t="shared" si="4"/>
        <v>7.2</v>
      </c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292" t="s">
        <v>82</v>
      </c>
      <c r="AZ20" s="292"/>
      <c r="BA20" s="131"/>
      <c r="BB20" s="131"/>
      <c r="BC20" s="131"/>
      <c r="BD20" s="131"/>
      <c r="BE20" s="131"/>
      <c r="BF20" s="131"/>
      <c r="BG20" s="131"/>
      <c r="BH20" s="131"/>
      <c r="BI20" s="131"/>
      <c r="BJ20" s="132"/>
      <c r="BK20" s="36">
        <v>9</v>
      </c>
      <c r="BL20" s="121" t="s">
        <v>82</v>
      </c>
      <c r="BM20" s="335">
        <f t="shared" si="5"/>
        <v>0</v>
      </c>
      <c r="BN20" s="336"/>
      <c r="BO20" s="156">
        <f t="shared" si="0"/>
        <v>0</v>
      </c>
      <c r="BP20" s="135">
        <f t="shared" si="6"/>
        <v>0</v>
      </c>
      <c r="BQ20" s="136"/>
      <c r="BR20" s="76"/>
      <c r="BS20" s="76"/>
      <c r="BT20" s="76"/>
      <c r="BU20" s="36">
        <v>9</v>
      </c>
      <c r="BV20" s="117" t="s">
        <v>82</v>
      </c>
      <c r="BW20" s="130">
        <f t="shared" si="1"/>
        <v>7.2</v>
      </c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292" t="s">
        <v>82</v>
      </c>
      <c r="CI20" s="292"/>
      <c r="CJ20" s="131"/>
      <c r="CK20" s="131"/>
      <c r="CL20" s="131"/>
      <c r="CM20" s="131"/>
      <c r="CN20" s="131"/>
      <c r="CO20" s="131"/>
      <c r="CP20" s="131"/>
      <c r="CQ20" s="131"/>
      <c r="CR20" s="131"/>
      <c r="CS20" s="132"/>
      <c r="CT20" s="36">
        <v>9</v>
      </c>
      <c r="CU20" s="121" t="s">
        <v>82</v>
      </c>
      <c r="CV20" s="335">
        <f t="shared" si="9"/>
        <v>0</v>
      </c>
      <c r="CW20" s="336"/>
      <c r="CX20" s="156">
        <f t="shared" si="2"/>
        <v>0</v>
      </c>
      <c r="CY20" s="135">
        <f t="shared" si="7"/>
        <v>0</v>
      </c>
      <c r="CZ20" s="136"/>
      <c r="DA20" s="76"/>
    </row>
    <row r="21" spans="3:105" ht="22.65" customHeight="1" x14ac:dyDescent="0.3">
      <c r="D21" s="33">
        <v>10</v>
      </c>
      <c r="E21" s="89" t="s">
        <v>83</v>
      </c>
      <c r="F21" s="127">
        <v>7.3</v>
      </c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289" t="s">
        <v>83</v>
      </c>
      <c r="R21" s="289"/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C21" s="33">
        <v>10</v>
      </c>
      <c r="AD21" s="93" t="s">
        <v>83</v>
      </c>
      <c r="AE21" s="333">
        <f t="shared" si="8"/>
        <v>0</v>
      </c>
      <c r="AF21" s="334"/>
      <c r="AG21" s="133">
        <f t="shared" si="3"/>
        <v>0</v>
      </c>
      <c r="AH21" s="134"/>
      <c r="AI21" s="76"/>
      <c r="AJ21" s="76"/>
      <c r="AL21" s="33">
        <v>10</v>
      </c>
      <c r="AM21" s="89" t="s">
        <v>83</v>
      </c>
      <c r="AN21" s="127">
        <f t="shared" si="4"/>
        <v>7.3</v>
      </c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289" t="s">
        <v>83</v>
      </c>
      <c r="AZ21" s="289"/>
      <c r="BA21" s="128"/>
      <c r="BB21" s="128"/>
      <c r="BC21" s="128"/>
      <c r="BD21" s="128"/>
      <c r="BE21" s="128"/>
      <c r="BF21" s="128"/>
      <c r="BG21" s="128"/>
      <c r="BH21" s="128"/>
      <c r="BI21" s="128"/>
      <c r="BJ21" s="129"/>
      <c r="BK21" s="33">
        <v>10</v>
      </c>
      <c r="BL21" s="93" t="s">
        <v>83</v>
      </c>
      <c r="BM21" s="333">
        <f t="shared" si="5"/>
        <v>0</v>
      </c>
      <c r="BN21" s="334"/>
      <c r="BO21" s="155">
        <f t="shared" si="0"/>
        <v>0</v>
      </c>
      <c r="BP21" s="133">
        <f t="shared" si="6"/>
        <v>0</v>
      </c>
      <c r="BQ21" s="134"/>
      <c r="BR21" s="76"/>
      <c r="BS21" s="76"/>
      <c r="BT21" s="76"/>
      <c r="BU21" s="33">
        <v>10</v>
      </c>
      <c r="BV21" s="89" t="s">
        <v>83</v>
      </c>
      <c r="BW21" s="127">
        <f t="shared" si="1"/>
        <v>7.3</v>
      </c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289" t="s">
        <v>83</v>
      </c>
      <c r="CI21" s="289"/>
      <c r="CJ21" s="128"/>
      <c r="CK21" s="128"/>
      <c r="CL21" s="128"/>
      <c r="CM21" s="128"/>
      <c r="CN21" s="128"/>
      <c r="CO21" s="128"/>
      <c r="CP21" s="128"/>
      <c r="CQ21" s="128"/>
      <c r="CR21" s="128"/>
      <c r="CS21" s="129"/>
      <c r="CT21" s="33">
        <v>10</v>
      </c>
      <c r="CU21" s="93" t="s">
        <v>83</v>
      </c>
      <c r="CV21" s="333">
        <f t="shared" si="9"/>
        <v>0</v>
      </c>
      <c r="CW21" s="334"/>
      <c r="CX21" s="155">
        <f t="shared" si="2"/>
        <v>0</v>
      </c>
      <c r="CY21" s="133">
        <f t="shared" si="7"/>
        <v>0</v>
      </c>
      <c r="CZ21" s="134"/>
      <c r="DA21" s="76"/>
    </row>
    <row r="22" spans="3:105" ht="22.65" customHeight="1" x14ac:dyDescent="0.3">
      <c r="D22" s="34">
        <v>11</v>
      </c>
      <c r="E22" s="117" t="s">
        <v>84</v>
      </c>
      <c r="F22" s="130">
        <v>6.2</v>
      </c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292" t="s">
        <v>84</v>
      </c>
      <c r="R22" s="292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  <c r="AC22" s="34">
        <v>11</v>
      </c>
      <c r="AD22" s="121" t="s">
        <v>84</v>
      </c>
      <c r="AE22" s="335">
        <f t="shared" si="8"/>
        <v>0</v>
      </c>
      <c r="AF22" s="336"/>
      <c r="AG22" s="135">
        <f t="shared" si="3"/>
        <v>0</v>
      </c>
      <c r="AH22" s="136"/>
      <c r="AI22" s="76"/>
      <c r="AJ22" s="76"/>
      <c r="AL22" s="34">
        <v>11</v>
      </c>
      <c r="AM22" s="117" t="s">
        <v>84</v>
      </c>
      <c r="AN22" s="130">
        <f t="shared" si="4"/>
        <v>6.2</v>
      </c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292" t="s">
        <v>84</v>
      </c>
      <c r="AZ22" s="292"/>
      <c r="BA22" s="131"/>
      <c r="BB22" s="131"/>
      <c r="BC22" s="131"/>
      <c r="BD22" s="131"/>
      <c r="BE22" s="131"/>
      <c r="BF22" s="131"/>
      <c r="BG22" s="131"/>
      <c r="BH22" s="131"/>
      <c r="BI22" s="131"/>
      <c r="BJ22" s="132"/>
      <c r="BK22" s="34">
        <v>11</v>
      </c>
      <c r="BL22" s="121" t="s">
        <v>84</v>
      </c>
      <c r="BM22" s="335">
        <f t="shared" si="5"/>
        <v>0</v>
      </c>
      <c r="BN22" s="336"/>
      <c r="BO22" s="156">
        <f t="shared" si="0"/>
        <v>0</v>
      </c>
      <c r="BP22" s="135">
        <f t="shared" si="6"/>
        <v>0</v>
      </c>
      <c r="BQ22" s="136"/>
      <c r="BR22" s="76"/>
      <c r="BS22" s="76"/>
      <c r="BT22" s="76"/>
      <c r="BU22" s="34">
        <v>11</v>
      </c>
      <c r="BV22" s="117" t="s">
        <v>84</v>
      </c>
      <c r="BW22" s="130">
        <f t="shared" si="1"/>
        <v>6.2</v>
      </c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292" t="s">
        <v>84</v>
      </c>
      <c r="CI22" s="292"/>
      <c r="CJ22" s="131"/>
      <c r="CK22" s="131"/>
      <c r="CL22" s="131"/>
      <c r="CM22" s="131"/>
      <c r="CN22" s="131"/>
      <c r="CO22" s="131"/>
      <c r="CP22" s="131"/>
      <c r="CQ22" s="131"/>
      <c r="CR22" s="131"/>
      <c r="CS22" s="132"/>
      <c r="CT22" s="34">
        <v>11</v>
      </c>
      <c r="CU22" s="121" t="s">
        <v>84</v>
      </c>
      <c r="CV22" s="335">
        <f t="shared" si="9"/>
        <v>0</v>
      </c>
      <c r="CW22" s="336"/>
      <c r="CX22" s="156">
        <f t="shared" si="2"/>
        <v>0</v>
      </c>
      <c r="CY22" s="135">
        <f t="shared" si="7"/>
        <v>0</v>
      </c>
      <c r="CZ22" s="136"/>
      <c r="DA22" s="76"/>
    </row>
    <row r="23" spans="3:105" ht="22.65" customHeight="1" x14ac:dyDescent="0.3">
      <c r="D23" s="36">
        <v>12</v>
      </c>
      <c r="E23" s="143" t="s">
        <v>85</v>
      </c>
      <c r="F23" s="144">
        <v>6.7</v>
      </c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337" t="s">
        <v>85</v>
      </c>
      <c r="R23" s="337"/>
      <c r="S23" s="167"/>
      <c r="T23" s="167"/>
      <c r="U23" s="167"/>
      <c r="V23" s="167"/>
      <c r="W23" s="167"/>
      <c r="X23" s="167"/>
      <c r="Y23" s="167"/>
      <c r="Z23" s="167"/>
      <c r="AA23" s="167"/>
      <c r="AB23" s="168"/>
      <c r="AC23" s="36">
        <v>12</v>
      </c>
      <c r="AD23" s="145" t="s">
        <v>85</v>
      </c>
      <c r="AE23" s="338">
        <f t="shared" si="8"/>
        <v>0</v>
      </c>
      <c r="AF23" s="339"/>
      <c r="AG23" s="146">
        <f t="shared" si="3"/>
        <v>0</v>
      </c>
      <c r="AH23" s="169"/>
      <c r="AI23" s="76"/>
      <c r="AJ23" s="76"/>
      <c r="AL23" s="36">
        <v>12</v>
      </c>
      <c r="AM23" s="89" t="s">
        <v>85</v>
      </c>
      <c r="AN23" s="127">
        <f t="shared" si="4"/>
        <v>6.7</v>
      </c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289" t="s">
        <v>85</v>
      </c>
      <c r="AZ23" s="289"/>
      <c r="BA23" s="128"/>
      <c r="BB23" s="128"/>
      <c r="BC23" s="128"/>
      <c r="BD23" s="128"/>
      <c r="BE23" s="128"/>
      <c r="BF23" s="128"/>
      <c r="BG23" s="128"/>
      <c r="BH23" s="128"/>
      <c r="BI23" s="128"/>
      <c r="BJ23" s="129"/>
      <c r="BK23" s="36">
        <v>12</v>
      </c>
      <c r="BL23" s="93" t="s">
        <v>85</v>
      </c>
      <c r="BM23" s="333">
        <f t="shared" si="5"/>
        <v>0</v>
      </c>
      <c r="BN23" s="334"/>
      <c r="BO23" s="155">
        <f t="shared" si="0"/>
        <v>0</v>
      </c>
      <c r="BP23" s="133">
        <f t="shared" si="6"/>
        <v>0</v>
      </c>
      <c r="BQ23" s="134"/>
      <c r="BR23" s="76"/>
      <c r="BS23" s="76"/>
      <c r="BT23" s="76"/>
      <c r="BU23" s="36">
        <v>12</v>
      </c>
      <c r="BV23" s="89" t="s">
        <v>85</v>
      </c>
      <c r="BW23" s="127">
        <f t="shared" si="1"/>
        <v>6.7</v>
      </c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289" t="s">
        <v>85</v>
      </c>
      <c r="CI23" s="289"/>
      <c r="CJ23" s="128"/>
      <c r="CK23" s="128"/>
      <c r="CL23" s="128"/>
      <c r="CM23" s="128"/>
      <c r="CN23" s="128"/>
      <c r="CO23" s="128"/>
      <c r="CP23" s="128"/>
      <c r="CQ23" s="128"/>
      <c r="CR23" s="128"/>
      <c r="CS23" s="129"/>
      <c r="CT23" s="36">
        <v>12</v>
      </c>
      <c r="CU23" s="93" t="s">
        <v>85</v>
      </c>
      <c r="CV23" s="333">
        <f t="shared" si="9"/>
        <v>0</v>
      </c>
      <c r="CW23" s="334"/>
      <c r="CX23" s="155">
        <f t="shared" si="2"/>
        <v>0</v>
      </c>
      <c r="CY23" s="133">
        <f t="shared" si="7"/>
        <v>0</v>
      </c>
      <c r="CZ23" s="134"/>
      <c r="DA23" s="76"/>
    </row>
    <row r="24" spans="3:105" ht="22.65" customHeight="1" x14ac:dyDescent="0.3">
      <c r="D24" s="35">
        <v>13</v>
      </c>
      <c r="E24" s="117" t="s">
        <v>86</v>
      </c>
      <c r="F24" s="130">
        <v>6.9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292" t="s">
        <v>86</v>
      </c>
      <c r="R24" s="292"/>
      <c r="S24" s="131"/>
      <c r="T24" s="131"/>
      <c r="U24" s="131"/>
      <c r="V24" s="131"/>
      <c r="W24" s="131"/>
      <c r="X24" s="131"/>
      <c r="Y24" s="131"/>
      <c r="Z24" s="131"/>
      <c r="AA24" s="131"/>
      <c r="AB24" s="132"/>
      <c r="AC24" s="35">
        <v>13</v>
      </c>
      <c r="AD24" s="121" t="s">
        <v>86</v>
      </c>
      <c r="AE24" s="335">
        <f t="shared" si="8"/>
        <v>0</v>
      </c>
      <c r="AF24" s="336"/>
      <c r="AG24" s="135">
        <f t="shared" si="3"/>
        <v>0</v>
      </c>
      <c r="AH24" s="136"/>
      <c r="AI24" s="76"/>
      <c r="AJ24" s="76"/>
      <c r="AL24" s="35">
        <v>13</v>
      </c>
      <c r="AM24" s="117" t="s">
        <v>86</v>
      </c>
      <c r="AN24" s="130">
        <f t="shared" si="4"/>
        <v>6.9</v>
      </c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292" t="s">
        <v>86</v>
      </c>
      <c r="AZ24" s="292"/>
      <c r="BA24" s="131"/>
      <c r="BB24" s="131"/>
      <c r="BC24" s="131"/>
      <c r="BD24" s="131"/>
      <c r="BE24" s="131"/>
      <c r="BF24" s="131"/>
      <c r="BG24" s="131"/>
      <c r="BH24" s="131"/>
      <c r="BI24" s="131"/>
      <c r="BJ24" s="132"/>
      <c r="BK24" s="35">
        <v>13</v>
      </c>
      <c r="BL24" s="121" t="s">
        <v>86</v>
      </c>
      <c r="BM24" s="335">
        <f t="shared" si="5"/>
        <v>0</v>
      </c>
      <c r="BN24" s="336"/>
      <c r="BO24" s="156">
        <f t="shared" si="0"/>
        <v>0</v>
      </c>
      <c r="BP24" s="135">
        <f t="shared" si="6"/>
        <v>0</v>
      </c>
      <c r="BQ24" s="136"/>
      <c r="BR24" s="76"/>
      <c r="BS24" s="76"/>
      <c r="BT24" s="76"/>
      <c r="BU24" s="35">
        <v>13</v>
      </c>
      <c r="BV24" s="117" t="s">
        <v>86</v>
      </c>
      <c r="BW24" s="130">
        <f t="shared" si="1"/>
        <v>6.9</v>
      </c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292" t="s">
        <v>86</v>
      </c>
      <c r="CI24" s="292"/>
      <c r="CJ24" s="131"/>
      <c r="CK24" s="131"/>
      <c r="CL24" s="131"/>
      <c r="CM24" s="131"/>
      <c r="CN24" s="131"/>
      <c r="CO24" s="131"/>
      <c r="CP24" s="131"/>
      <c r="CQ24" s="131"/>
      <c r="CR24" s="131"/>
      <c r="CS24" s="132"/>
      <c r="CT24" s="35">
        <v>13</v>
      </c>
      <c r="CU24" s="121" t="s">
        <v>86</v>
      </c>
      <c r="CV24" s="335">
        <f t="shared" si="9"/>
        <v>0</v>
      </c>
      <c r="CW24" s="336"/>
      <c r="CX24" s="156">
        <f t="shared" si="2"/>
        <v>0</v>
      </c>
      <c r="CY24" s="135">
        <f t="shared" si="7"/>
        <v>0</v>
      </c>
      <c r="CZ24" s="136"/>
      <c r="DA24" s="76"/>
    </row>
    <row r="25" spans="3:105" ht="22.65" customHeight="1" x14ac:dyDescent="0.3">
      <c r="D25" s="34">
        <v>14</v>
      </c>
      <c r="E25" s="89" t="s">
        <v>87</v>
      </c>
      <c r="F25" s="127">
        <v>6.7</v>
      </c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289" t="s">
        <v>87</v>
      </c>
      <c r="R25" s="289"/>
      <c r="S25" s="128"/>
      <c r="T25" s="128"/>
      <c r="U25" s="128"/>
      <c r="V25" s="128"/>
      <c r="W25" s="128"/>
      <c r="X25" s="128"/>
      <c r="Y25" s="128"/>
      <c r="Z25" s="128"/>
      <c r="AA25" s="128"/>
      <c r="AB25" s="129"/>
      <c r="AC25" s="34">
        <v>14</v>
      </c>
      <c r="AD25" s="93" t="s">
        <v>87</v>
      </c>
      <c r="AE25" s="333">
        <f t="shared" si="8"/>
        <v>0</v>
      </c>
      <c r="AF25" s="334"/>
      <c r="AG25" s="133">
        <f t="shared" si="3"/>
        <v>0</v>
      </c>
      <c r="AH25" s="134"/>
      <c r="AI25" s="76"/>
      <c r="AJ25" s="76"/>
      <c r="AL25" s="34">
        <v>14</v>
      </c>
      <c r="AM25" s="89" t="s">
        <v>87</v>
      </c>
      <c r="AN25" s="127">
        <f t="shared" si="4"/>
        <v>6.7</v>
      </c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289" t="s">
        <v>87</v>
      </c>
      <c r="AZ25" s="289"/>
      <c r="BA25" s="128"/>
      <c r="BB25" s="128"/>
      <c r="BC25" s="128"/>
      <c r="BD25" s="128"/>
      <c r="BE25" s="128"/>
      <c r="BF25" s="128"/>
      <c r="BG25" s="128"/>
      <c r="BH25" s="128"/>
      <c r="BI25" s="128"/>
      <c r="BJ25" s="129"/>
      <c r="BK25" s="34">
        <v>14</v>
      </c>
      <c r="BL25" s="93" t="s">
        <v>87</v>
      </c>
      <c r="BM25" s="333">
        <f t="shared" si="5"/>
        <v>0</v>
      </c>
      <c r="BN25" s="334"/>
      <c r="BO25" s="155">
        <f t="shared" si="0"/>
        <v>0</v>
      </c>
      <c r="BP25" s="133">
        <f t="shared" si="6"/>
        <v>0</v>
      </c>
      <c r="BQ25" s="134"/>
      <c r="BR25" s="76"/>
      <c r="BS25" s="76"/>
      <c r="BT25" s="76"/>
      <c r="BU25" s="34">
        <v>14</v>
      </c>
      <c r="BV25" s="89" t="s">
        <v>87</v>
      </c>
      <c r="BW25" s="127">
        <f t="shared" si="1"/>
        <v>6.7</v>
      </c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289" t="s">
        <v>87</v>
      </c>
      <c r="CI25" s="289"/>
      <c r="CJ25" s="128"/>
      <c r="CK25" s="128"/>
      <c r="CL25" s="128"/>
      <c r="CM25" s="128"/>
      <c r="CN25" s="128"/>
      <c r="CO25" s="128"/>
      <c r="CP25" s="128"/>
      <c r="CQ25" s="128"/>
      <c r="CR25" s="128"/>
      <c r="CS25" s="129"/>
      <c r="CT25" s="34">
        <v>14</v>
      </c>
      <c r="CU25" s="93" t="s">
        <v>87</v>
      </c>
      <c r="CV25" s="333">
        <f t="shared" si="9"/>
        <v>0</v>
      </c>
      <c r="CW25" s="334"/>
      <c r="CX25" s="155">
        <f t="shared" si="2"/>
        <v>0</v>
      </c>
      <c r="CY25" s="133">
        <f t="shared" si="7"/>
        <v>0</v>
      </c>
      <c r="CZ25" s="134"/>
      <c r="DA25" s="76"/>
    </row>
    <row r="26" spans="3:105" ht="22.65" customHeight="1" x14ac:dyDescent="0.3">
      <c r="D26" s="173">
        <v>15</v>
      </c>
      <c r="E26" s="163" t="s">
        <v>88</v>
      </c>
      <c r="F26" s="164">
        <v>7.4</v>
      </c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296" t="s">
        <v>88</v>
      </c>
      <c r="R26" s="296"/>
      <c r="S26" s="170"/>
      <c r="T26" s="170"/>
      <c r="U26" s="170"/>
      <c r="V26" s="170"/>
      <c r="W26" s="170"/>
      <c r="X26" s="170"/>
      <c r="Y26" s="170"/>
      <c r="Z26" s="170"/>
      <c r="AA26" s="170"/>
      <c r="AB26" s="171"/>
      <c r="AC26" s="173">
        <v>15</v>
      </c>
      <c r="AD26" s="165" t="s">
        <v>88</v>
      </c>
      <c r="AE26" s="297">
        <f t="shared" si="8"/>
        <v>0</v>
      </c>
      <c r="AF26" s="298"/>
      <c r="AG26" s="166">
        <f t="shared" si="3"/>
        <v>0</v>
      </c>
      <c r="AH26" s="172"/>
      <c r="AI26" s="76"/>
      <c r="AJ26" s="76"/>
      <c r="AL26" s="173">
        <v>15</v>
      </c>
      <c r="AM26" s="163" t="s">
        <v>88</v>
      </c>
      <c r="AN26" s="164">
        <f t="shared" si="4"/>
        <v>7.4</v>
      </c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296" t="s">
        <v>88</v>
      </c>
      <c r="AZ26" s="296"/>
      <c r="BA26" s="170"/>
      <c r="BB26" s="170"/>
      <c r="BC26" s="170"/>
      <c r="BD26" s="170"/>
      <c r="BE26" s="170"/>
      <c r="BF26" s="170"/>
      <c r="BG26" s="170"/>
      <c r="BH26" s="170"/>
      <c r="BI26" s="170"/>
      <c r="BJ26" s="171"/>
      <c r="BK26" s="173">
        <v>15</v>
      </c>
      <c r="BL26" s="165" t="s">
        <v>88</v>
      </c>
      <c r="BM26" s="297">
        <f t="shared" si="5"/>
        <v>0</v>
      </c>
      <c r="BN26" s="298"/>
      <c r="BO26" s="174">
        <f t="shared" si="0"/>
        <v>0</v>
      </c>
      <c r="BP26" s="166">
        <f t="shared" si="6"/>
        <v>0</v>
      </c>
      <c r="BQ26" s="172"/>
      <c r="BR26" s="76"/>
      <c r="BS26" s="76"/>
      <c r="BT26" s="76"/>
      <c r="BU26" s="173">
        <v>15</v>
      </c>
      <c r="BV26" s="163" t="s">
        <v>88</v>
      </c>
      <c r="BW26" s="164">
        <f t="shared" si="1"/>
        <v>7.4</v>
      </c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296" t="s">
        <v>88</v>
      </c>
      <c r="CI26" s="296"/>
      <c r="CJ26" s="170"/>
      <c r="CK26" s="170"/>
      <c r="CL26" s="170"/>
      <c r="CM26" s="170"/>
      <c r="CN26" s="170"/>
      <c r="CO26" s="170"/>
      <c r="CP26" s="170"/>
      <c r="CQ26" s="170"/>
      <c r="CR26" s="170"/>
      <c r="CS26" s="171"/>
      <c r="CT26" s="173">
        <v>15</v>
      </c>
      <c r="CU26" s="165" t="s">
        <v>88</v>
      </c>
      <c r="CV26" s="297">
        <f t="shared" si="9"/>
        <v>0</v>
      </c>
      <c r="CW26" s="298"/>
      <c r="CX26" s="174">
        <f t="shared" si="2"/>
        <v>0</v>
      </c>
      <c r="CY26" s="166">
        <f t="shared" si="7"/>
        <v>0</v>
      </c>
      <c r="CZ26" s="172"/>
      <c r="DA26" s="76"/>
    </row>
    <row r="27" spans="3:105" ht="22.65" customHeight="1" x14ac:dyDescent="0.3">
      <c r="D27" s="36">
        <v>16</v>
      </c>
      <c r="E27" s="89" t="s">
        <v>89</v>
      </c>
      <c r="F27" s="127">
        <v>7.9</v>
      </c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289" t="s">
        <v>89</v>
      </c>
      <c r="R27" s="289"/>
      <c r="S27" s="128"/>
      <c r="T27" s="128"/>
      <c r="U27" s="128"/>
      <c r="V27" s="128"/>
      <c r="W27" s="128"/>
      <c r="X27" s="128"/>
      <c r="Y27" s="128"/>
      <c r="Z27" s="128"/>
      <c r="AA27" s="128"/>
      <c r="AB27" s="129"/>
      <c r="AC27" s="36">
        <v>16</v>
      </c>
      <c r="AD27" s="93" t="s">
        <v>89</v>
      </c>
      <c r="AE27" s="333">
        <f t="shared" si="8"/>
        <v>0</v>
      </c>
      <c r="AF27" s="334"/>
      <c r="AG27" s="133">
        <f t="shared" si="3"/>
        <v>0</v>
      </c>
      <c r="AH27" s="134"/>
      <c r="AI27" s="76"/>
      <c r="AJ27" s="76"/>
      <c r="AL27" s="36">
        <v>16</v>
      </c>
      <c r="AM27" s="89" t="s">
        <v>89</v>
      </c>
      <c r="AN27" s="127">
        <f t="shared" si="4"/>
        <v>7.9</v>
      </c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289" t="s">
        <v>89</v>
      </c>
      <c r="AZ27" s="289"/>
      <c r="BA27" s="128"/>
      <c r="BB27" s="128"/>
      <c r="BC27" s="128"/>
      <c r="BD27" s="128"/>
      <c r="BE27" s="128"/>
      <c r="BF27" s="128"/>
      <c r="BG27" s="128"/>
      <c r="BH27" s="128"/>
      <c r="BI27" s="128"/>
      <c r="BJ27" s="129"/>
      <c r="BK27" s="36">
        <v>16</v>
      </c>
      <c r="BL27" s="93" t="s">
        <v>89</v>
      </c>
      <c r="BM27" s="333">
        <f t="shared" si="5"/>
        <v>0</v>
      </c>
      <c r="BN27" s="334"/>
      <c r="BO27" s="155">
        <f t="shared" si="0"/>
        <v>0</v>
      </c>
      <c r="BP27" s="133">
        <f t="shared" si="6"/>
        <v>0</v>
      </c>
      <c r="BQ27" s="134"/>
      <c r="BR27" s="76"/>
      <c r="BS27" s="76"/>
      <c r="BT27" s="76"/>
      <c r="BU27" s="36">
        <v>16</v>
      </c>
      <c r="BV27" s="89" t="s">
        <v>89</v>
      </c>
      <c r="BW27" s="127">
        <f t="shared" si="1"/>
        <v>7.9</v>
      </c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289" t="s">
        <v>89</v>
      </c>
      <c r="CI27" s="289"/>
      <c r="CJ27" s="128"/>
      <c r="CK27" s="128"/>
      <c r="CL27" s="128"/>
      <c r="CM27" s="128"/>
      <c r="CN27" s="128"/>
      <c r="CO27" s="128"/>
      <c r="CP27" s="128"/>
      <c r="CQ27" s="128"/>
      <c r="CR27" s="128"/>
      <c r="CS27" s="129"/>
      <c r="CT27" s="36">
        <v>16</v>
      </c>
      <c r="CU27" s="93" t="s">
        <v>89</v>
      </c>
      <c r="CV27" s="333">
        <f t="shared" si="9"/>
        <v>0</v>
      </c>
      <c r="CW27" s="334"/>
      <c r="CX27" s="155">
        <f t="shared" si="2"/>
        <v>0</v>
      </c>
      <c r="CY27" s="133">
        <f t="shared" si="7"/>
        <v>0</v>
      </c>
      <c r="CZ27" s="134"/>
      <c r="DA27" s="76"/>
    </row>
    <row r="28" spans="3:105" ht="22.65" customHeight="1" x14ac:dyDescent="0.3">
      <c r="D28" s="37">
        <v>17</v>
      </c>
      <c r="E28" s="163" t="s">
        <v>90</v>
      </c>
      <c r="F28" s="164">
        <v>8.4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296" t="s">
        <v>90</v>
      </c>
      <c r="R28" s="296"/>
      <c r="S28" s="131"/>
      <c r="T28" s="131"/>
      <c r="U28" s="131"/>
      <c r="V28" s="131"/>
      <c r="W28" s="131"/>
      <c r="X28" s="131"/>
      <c r="Y28" s="131"/>
      <c r="Z28" s="131"/>
      <c r="AA28" s="131"/>
      <c r="AB28" s="132"/>
      <c r="AC28" s="37">
        <v>17</v>
      </c>
      <c r="AD28" s="165" t="s">
        <v>90</v>
      </c>
      <c r="AE28" s="297">
        <f t="shared" si="8"/>
        <v>0</v>
      </c>
      <c r="AF28" s="298"/>
      <c r="AG28" s="166">
        <f t="shared" si="3"/>
        <v>0</v>
      </c>
      <c r="AH28" s="136"/>
      <c r="AI28" s="76"/>
      <c r="AJ28" s="76"/>
      <c r="AL28" s="37">
        <v>17</v>
      </c>
      <c r="AM28" s="163" t="s">
        <v>90</v>
      </c>
      <c r="AN28" s="164">
        <f t="shared" si="4"/>
        <v>8.4</v>
      </c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296" t="s">
        <v>90</v>
      </c>
      <c r="AZ28" s="296"/>
      <c r="BA28" s="131"/>
      <c r="BB28" s="131"/>
      <c r="BC28" s="131"/>
      <c r="BD28" s="131"/>
      <c r="BE28" s="131"/>
      <c r="BF28" s="131"/>
      <c r="BG28" s="131"/>
      <c r="BH28" s="131"/>
      <c r="BI28" s="131"/>
      <c r="BJ28" s="132"/>
      <c r="BK28" s="37">
        <v>17</v>
      </c>
      <c r="BL28" s="165" t="s">
        <v>90</v>
      </c>
      <c r="BM28" s="297">
        <f t="shared" si="5"/>
        <v>0</v>
      </c>
      <c r="BN28" s="298"/>
      <c r="BO28" s="174">
        <f t="shared" si="0"/>
        <v>0</v>
      </c>
      <c r="BP28" s="166">
        <f t="shared" si="6"/>
        <v>0</v>
      </c>
      <c r="BQ28" s="136"/>
      <c r="BR28" s="76"/>
      <c r="BS28" s="76"/>
      <c r="BT28" s="76"/>
      <c r="BU28" s="37">
        <v>17</v>
      </c>
      <c r="BV28" s="163" t="s">
        <v>90</v>
      </c>
      <c r="BW28" s="164">
        <f t="shared" si="1"/>
        <v>8.4</v>
      </c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296" t="s">
        <v>90</v>
      </c>
      <c r="CI28" s="296"/>
      <c r="CJ28" s="131"/>
      <c r="CK28" s="131"/>
      <c r="CL28" s="131"/>
      <c r="CM28" s="131"/>
      <c r="CN28" s="131"/>
      <c r="CO28" s="131"/>
      <c r="CP28" s="131"/>
      <c r="CQ28" s="131"/>
      <c r="CR28" s="131"/>
      <c r="CS28" s="132"/>
      <c r="CT28" s="37">
        <v>17</v>
      </c>
      <c r="CU28" s="165" t="s">
        <v>90</v>
      </c>
      <c r="CV28" s="297">
        <f t="shared" si="9"/>
        <v>0</v>
      </c>
      <c r="CW28" s="298"/>
      <c r="CX28" s="174">
        <f t="shared" si="2"/>
        <v>0</v>
      </c>
      <c r="CY28" s="166">
        <f t="shared" si="7"/>
        <v>0</v>
      </c>
      <c r="CZ28" s="136"/>
      <c r="DA28" s="76"/>
    </row>
    <row r="29" spans="3:105" ht="22.65" customHeight="1" x14ac:dyDescent="0.3">
      <c r="D29" s="37">
        <v>18</v>
      </c>
      <c r="E29" s="143" t="s">
        <v>91</v>
      </c>
      <c r="F29" s="144">
        <v>8.6</v>
      </c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337" t="s">
        <v>91</v>
      </c>
      <c r="R29" s="337"/>
      <c r="S29" s="167"/>
      <c r="T29" s="167"/>
      <c r="U29" s="167"/>
      <c r="V29" s="167"/>
      <c r="W29" s="167"/>
      <c r="X29" s="167"/>
      <c r="Y29" s="167"/>
      <c r="Z29" s="167"/>
      <c r="AA29" s="167"/>
      <c r="AB29" s="168"/>
      <c r="AC29" s="37">
        <v>18</v>
      </c>
      <c r="AD29" s="145" t="s">
        <v>91</v>
      </c>
      <c r="AE29" s="338">
        <f t="shared" si="8"/>
        <v>0</v>
      </c>
      <c r="AF29" s="339"/>
      <c r="AG29" s="146">
        <f t="shared" si="3"/>
        <v>0</v>
      </c>
      <c r="AH29" s="169"/>
      <c r="AI29" s="76"/>
      <c r="AJ29" s="76"/>
      <c r="AL29" s="37">
        <v>18</v>
      </c>
      <c r="AM29" s="143" t="s">
        <v>91</v>
      </c>
      <c r="AN29" s="144">
        <f t="shared" si="4"/>
        <v>8.6</v>
      </c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337" t="s">
        <v>91</v>
      </c>
      <c r="AZ29" s="33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8"/>
      <c r="BK29" s="37">
        <v>18</v>
      </c>
      <c r="BL29" s="145" t="s">
        <v>91</v>
      </c>
      <c r="BM29" s="338">
        <f t="shared" si="5"/>
        <v>0</v>
      </c>
      <c r="BN29" s="339"/>
      <c r="BO29" s="157">
        <f t="shared" si="0"/>
        <v>0</v>
      </c>
      <c r="BP29" s="146">
        <f t="shared" si="6"/>
        <v>0</v>
      </c>
      <c r="BQ29" s="169"/>
      <c r="BR29" s="76"/>
      <c r="BS29" s="76"/>
      <c r="BT29" s="76"/>
      <c r="BU29" s="37">
        <v>18</v>
      </c>
      <c r="BV29" s="143" t="s">
        <v>91</v>
      </c>
      <c r="BW29" s="144">
        <f t="shared" si="1"/>
        <v>8.6</v>
      </c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337" t="s">
        <v>91</v>
      </c>
      <c r="CI29" s="33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8"/>
      <c r="CT29" s="37">
        <v>18</v>
      </c>
      <c r="CU29" s="145" t="s">
        <v>91</v>
      </c>
      <c r="CV29" s="338">
        <f t="shared" si="9"/>
        <v>0</v>
      </c>
      <c r="CW29" s="339"/>
      <c r="CX29" s="157">
        <f t="shared" si="2"/>
        <v>0</v>
      </c>
      <c r="CY29" s="146">
        <f t="shared" si="7"/>
        <v>0</v>
      </c>
      <c r="CZ29" s="169"/>
      <c r="DA29" s="76"/>
    </row>
    <row r="30" spans="3:105" ht="22.65" customHeight="1" x14ac:dyDescent="0.3">
      <c r="D30" s="38">
        <v>19</v>
      </c>
      <c r="E30" s="117" t="s">
        <v>92</v>
      </c>
      <c r="F30" s="130">
        <v>7.1</v>
      </c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292" t="s">
        <v>92</v>
      </c>
      <c r="R30" s="292"/>
      <c r="S30" s="131"/>
      <c r="T30" s="131"/>
      <c r="U30" s="131"/>
      <c r="V30" s="131"/>
      <c r="W30" s="131"/>
      <c r="X30" s="131"/>
      <c r="Y30" s="131"/>
      <c r="Z30" s="131"/>
      <c r="AA30" s="131"/>
      <c r="AB30" s="132"/>
      <c r="AC30" s="38">
        <v>19</v>
      </c>
      <c r="AD30" s="121" t="s">
        <v>92</v>
      </c>
      <c r="AE30" s="293">
        <f t="shared" si="8"/>
        <v>0</v>
      </c>
      <c r="AF30" s="294"/>
      <c r="AG30" s="122">
        <f t="shared" si="3"/>
        <v>0</v>
      </c>
      <c r="AH30" s="123"/>
      <c r="AI30" s="76"/>
      <c r="AJ30" s="76"/>
      <c r="AL30" s="38">
        <v>19</v>
      </c>
      <c r="AM30" s="117" t="s">
        <v>92</v>
      </c>
      <c r="AN30" s="130">
        <f t="shared" si="4"/>
        <v>7.1</v>
      </c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292" t="s">
        <v>92</v>
      </c>
      <c r="AZ30" s="292"/>
      <c r="BA30" s="131"/>
      <c r="BB30" s="131"/>
      <c r="BC30" s="131"/>
      <c r="BD30" s="131"/>
      <c r="BE30" s="131"/>
      <c r="BF30" s="131"/>
      <c r="BG30" s="131"/>
      <c r="BH30" s="131"/>
      <c r="BI30" s="131"/>
      <c r="BJ30" s="132"/>
      <c r="BK30" s="38">
        <v>19</v>
      </c>
      <c r="BL30" s="121" t="s">
        <v>92</v>
      </c>
      <c r="BM30" s="293">
        <f t="shared" si="5"/>
        <v>0</v>
      </c>
      <c r="BN30" s="294"/>
      <c r="BO30" s="153">
        <f t="shared" si="0"/>
        <v>0</v>
      </c>
      <c r="BP30" s="122">
        <f t="shared" si="6"/>
        <v>0</v>
      </c>
      <c r="BQ30" s="123"/>
      <c r="BR30" s="76"/>
      <c r="BS30" s="76"/>
      <c r="BT30" s="76"/>
      <c r="BU30" s="38">
        <v>19</v>
      </c>
      <c r="BV30" s="117" t="s">
        <v>92</v>
      </c>
      <c r="BW30" s="130">
        <f t="shared" si="1"/>
        <v>7.1</v>
      </c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292" t="s">
        <v>92</v>
      </c>
      <c r="CI30" s="292"/>
      <c r="CJ30" s="131"/>
      <c r="CK30" s="131"/>
      <c r="CL30" s="131"/>
      <c r="CM30" s="131"/>
      <c r="CN30" s="131"/>
      <c r="CO30" s="131"/>
      <c r="CP30" s="131"/>
      <c r="CQ30" s="131"/>
      <c r="CR30" s="131"/>
      <c r="CS30" s="132"/>
      <c r="CT30" s="38">
        <v>19</v>
      </c>
      <c r="CU30" s="121" t="s">
        <v>92</v>
      </c>
      <c r="CV30" s="335">
        <f t="shared" si="9"/>
        <v>0</v>
      </c>
      <c r="CW30" s="336"/>
      <c r="CX30" s="156">
        <f t="shared" si="2"/>
        <v>0</v>
      </c>
      <c r="CY30" s="135">
        <f t="shared" si="7"/>
        <v>0</v>
      </c>
      <c r="CZ30" s="136"/>
      <c r="DA30" s="76"/>
    </row>
    <row r="31" spans="3:105" ht="22.65" customHeight="1" x14ac:dyDescent="0.3">
      <c r="D31" s="36">
        <v>20</v>
      </c>
      <c r="E31" s="89" t="s">
        <v>93</v>
      </c>
      <c r="F31" s="90">
        <v>7.9</v>
      </c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289" t="s">
        <v>93</v>
      </c>
      <c r="R31" s="289"/>
      <c r="S31" s="91"/>
      <c r="T31" s="91"/>
      <c r="U31" s="91"/>
      <c r="V31" s="91"/>
      <c r="W31" s="91"/>
      <c r="X31" s="91"/>
      <c r="Y31" s="91"/>
      <c r="Z31" s="91"/>
      <c r="AA31" s="91"/>
      <c r="AB31" s="92"/>
      <c r="AC31" s="36">
        <v>20</v>
      </c>
      <c r="AD31" s="93" t="s">
        <v>93</v>
      </c>
      <c r="AE31" s="290">
        <f t="shared" si="8"/>
        <v>0</v>
      </c>
      <c r="AF31" s="291"/>
      <c r="AG31" s="78">
        <f t="shared" si="3"/>
        <v>0</v>
      </c>
      <c r="AH31" s="79"/>
      <c r="AI31" s="76"/>
      <c r="AJ31" s="76"/>
      <c r="AL31" s="36">
        <v>20</v>
      </c>
      <c r="AM31" s="89" t="s">
        <v>93</v>
      </c>
      <c r="AN31" s="90">
        <f t="shared" si="4"/>
        <v>7.9</v>
      </c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289" t="s">
        <v>93</v>
      </c>
      <c r="AZ31" s="289"/>
      <c r="BA31" s="91"/>
      <c r="BB31" s="91"/>
      <c r="BC31" s="91"/>
      <c r="BD31" s="91"/>
      <c r="BE31" s="91"/>
      <c r="BF31" s="91"/>
      <c r="BG31" s="91"/>
      <c r="BH31" s="91"/>
      <c r="BI31" s="91"/>
      <c r="BJ31" s="92"/>
      <c r="BK31" s="36">
        <v>20</v>
      </c>
      <c r="BL31" s="93" t="s">
        <v>93</v>
      </c>
      <c r="BM31" s="290">
        <f t="shared" si="5"/>
        <v>0</v>
      </c>
      <c r="BN31" s="291"/>
      <c r="BO31" s="154">
        <f t="shared" si="0"/>
        <v>0</v>
      </c>
      <c r="BP31" s="78">
        <f t="shared" si="6"/>
        <v>0</v>
      </c>
      <c r="BQ31" s="79"/>
      <c r="BR31" s="76"/>
      <c r="BS31" s="76"/>
      <c r="BT31" s="76"/>
      <c r="BU31" s="36">
        <v>20</v>
      </c>
      <c r="BV31" s="89" t="s">
        <v>93</v>
      </c>
      <c r="BW31" s="127">
        <f t="shared" si="1"/>
        <v>7.9</v>
      </c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289" t="s">
        <v>93</v>
      </c>
      <c r="CI31" s="289"/>
      <c r="CJ31" s="128"/>
      <c r="CK31" s="128"/>
      <c r="CL31" s="128"/>
      <c r="CM31" s="128"/>
      <c r="CN31" s="128"/>
      <c r="CO31" s="128"/>
      <c r="CP31" s="128"/>
      <c r="CQ31" s="128"/>
      <c r="CR31" s="128"/>
      <c r="CS31" s="129"/>
      <c r="CT31" s="36">
        <v>20</v>
      </c>
      <c r="CU31" s="93" t="s">
        <v>93</v>
      </c>
      <c r="CV31" s="333">
        <f t="shared" si="9"/>
        <v>0</v>
      </c>
      <c r="CW31" s="334"/>
      <c r="CX31" s="155">
        <f t="shared" si="2"/>
        <v>0</v>
      </c>
      <c r="CY31" s="133">
        <f t="shared" si="7"/>
        <v>0</v>
      </c>
      <c r="CZ31" s="134"/>
      <c r="DA31" s="76"/>
    </row>
    <row r="32" spans="3:105" ht="22.65" customHeight="1" x14ac:dyDescent="0.3">
      <c r="D32" s="38">
        <v>21</v>
      </c>
      <c r="E32" s="117" t="s">
        <v>94</v>
      </c>
      <c r="F32" s="118">
        <v>8</v>
      </c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292" t="s">
        <v>94</v>
      </c>
      <c r="R32" s="292"/>
      <c r="S32" s="119"/>
      <c r="T32" s="119"/>
      <c r="U32" s="119"/>
      <c r="V32" s="119"/>
      <c r="W32" s="119"/>
      <c r="X32" s="119"/>
      <c r="Y32" s="119"/>
      <c r="Z32" s="119"/>
      <c r="AA32" s="119"/>
      <c r="AB32" s="120"/>
      <c r="AC32" s="38">
        <v>21</v>
      </c>
      <c r="AD32" s="121" t="s">
        <v>94</v>
      </c>
      <c r="AE32" s="293">
        <f t="shared" si="8"/>
        <v>0</v>
      </c>
      <c r="AF32" s="294"/>
      <c r="AG32" s="122">
        <f t="shared" si="3"/>
        <v>0</v>
      </c>
      <c r="AH32" s="123"/>
      <c r="AI32" s="76"/>
      <c r="AJ32" s="76"/>
      <c r="AL32" s="38">
        <v>21</v>
      </c>
      <c r="AM32" s="117" t="s">
        <v>94</v>
      </c>
      <c r="AN32" s="118">
        <f t="shared" si="4"/>
        <v>8</v>
      </c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292" t="s">
        <v>94</v>
      </c>
      <c r="AZ32" s="292"/>
      <c r="BA32" s="119"/>
      <c r="BB32" s="119"/>
      <c r="BC32" s="119"/>
      <c r="BD32" s="119"/>
      <c r="BE32" s="119"/>
      <c r="BF32" s="119"/>
      <c r="BG32" s="119"/>
      <c r="BH32" s="119"/>
      <c r="BI32" s="119"/>
      <c r="BJ32" s="120"/>
      <c r="BK32" s="38">
        <v>21</v>
      </c>
      <c r="BL32" s="121" t="s">
        <v>94</v>
      </c>
      <c r="BM32" s="293">
        <f t="shared" si="5"/>
        <v>0</v>
      </c>
      <c r="BN32" s="294"/>
      <c r="BO32" s="153">
        <f t="shared" si="0"/>
        <v>0</v>
      </c>
      <c r="BP32" s="122">
        <f t="shared" si="6"/>
        <v>0</v>
      </c>
      <c r="BQ32" s="123"/>
      <c r="BR32" s="76"/>
      <c r="BS32" s="76"/>
      <c r="BT32" s="76"/>
      <c r="BU32" s="38">
        <v>21</v>
      </c>
      <c r="BV32" s="117" t="s">
        <v>94</v>
      </c>
      <c r="BW32" s="130">
        <f t="shared" si="1"/>
        <v>8</v>
      </c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292" t="s">
        <v>94</v>
      </c>
      <c r="CI32" s="292"/>
      <c r="CJ32" s="131"/>
      <c r="CK32" s="131"/>
      <c r="CL32" s="131"/>
      <c r="CM32" s="131"/>
      <c r="CN32" s="131"/>
      <c r="CO32" s="131"/>
      <c r="CP32" s="131"/>
      <c r="CQ32" s="131"/>
      <c r="CR32" s="131"/>
      <c r="CS32" s="132"/>
      <c r="CT32" s="38">
        <v>21</v>
      </c>
      <c r="CU32" s="121" t="s">
        <v>94</v>
      </c>
      <c r="CV32" s="293">
        <f t="shared" si="9"/>
        <v>0</v>
      </c>
      <c r="CW32" s="294"/>
      <c r="CX32" s="153">
        <f t="shared" si="2"/>
        <v>0</v>
      </c>
      <c r="CY32" s="122">
        <f t="shared" si="7"/>
        <v>0</v>
      </c>
      <c r="CZ32" s="123"/>
      <c r="DA32" s="76"/>
    </row>
    <row r="33" spans="4:105" ht="22.65" customHeight="1" x14ac:dyDescent="0.3">
      <c r="D33" s="38">
        <v>22</v>
      </c>
      <c r="E33" s="89" t="s">
        <v>95</v>
      </c>
      <c r="F33" s="90">
        <v>7.3</v>
      </c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289" t="s">
        <v>95</v>
      </c>
      <c r="R33" s="289"/>
      <c r="S33" s="91"/>
      <c r="T33" s="91"/>
      <c r="U33" s="91"/>
      <c r="V33" s="91"/>
      <c r="W33" s="91"/>
      <c r="X33" s="91"/>
      <c r="Y33" s="91"/>
      <c r="Z33" s="91"/>
      <c r="AA33" s="91"/>
      <c r="AB33" s="92"/>
      <c r="AC33" s="38">
        <v>22</v>
      </c>
      <c r="AD33" s="93" t="s">
        <v>95</v>
      </c>
      <c r="AE33" s="290">
        <f t="shared" si="8"/>
        <v>0</v>
      </c>
      <c r="AF33" s="291"/>
      <c r="AG33" s="78">
        <f t="shared" si="3"/>
        <v>0</v>
      </c>
      <c r="AH33" s="79"/>
      <c r="AI33" s="76"/>
      <c r="AJ33" s="76"/>
      <c r="AL33" s="38">
        <v>22</v>
      </c>
      <c r="AM33" s="89" t="s">
        <v>95</v>
      </c>
      <c r="AN33" s="90">
        <f t="shared" si="4"/>
        <v>7.3</v>
      </c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289" t="s">
        <v>95</v>
      </c>
      <c r="AZ33" s="289"/>
      <c r="BA33" s="91"/>
      <c r="BB33" s="91"/>
      <c r="BC33" s="91"/>
      <c r="BD33" s="91"/>
      <c r="BE33" s="91"/>
      <c r="BF33" s="91"/>
      <c r="BG33" s="91"/>
      <c r="BH33" s="91"/>
      <c r="BI33" s="91"/>
      <c r="BJ33" s="92"/>
      <c r="BK33" s="38">
        <v>22</v>
      </c>
      <c r="BL33" s="93" t="s">
        <v>95</v>
      </c>
      <c r="BM33" s="290">
        <f t="shared" si="5"/>
        <v>0</v>
      </c>
      <c r="BN33" s="291"/>
      <c r="BO33" s="154">
        <f t="shared" si="0"/>
        <v>0</v>
      </c>
      <c r="BP33" s="78">
        <f t="shared" si="6"/>
        <v>0</v>
      </c>
      <c r="BQ33" s="79"/>
      <c r="BR33" s="76"/>
      <c r="BS33" s="76"/>
      <c r="BT33" s="76"/>
      <c r="BU33" s="38">
        <v>22</v>
      </c>
      <c r="BV33" s="89" t="s">
        <v>95</v>
      </c>
      <c r="BW33" s="127">
        <f t="shared" si="1"/>
        <v>7.3</v>
      </c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289" t="s">
        <v>95</v>
      </c>
      <c r="CI33" s="289"/>
      <c r="CJ33" s="128"/>
      <c r="CK33" s="128"/>
      <c r="CL33" s="128"/>
      <c r="CM33" s="128"/>
      <c r="CN33" s="128"/>
      <c r="CO33" s="128"/>
      <c r="CP33" s="128"/>
      <c r="CQ33" s="128"/>
      <c r="CR33" s="128"/>
      <c r="CS33" s="129"/>
      <c r="CT33" s="38">
        <v>22</v>
      </c>
      <c r="CU33" s="93" t="s">
        <v>95</v>
      </c>
      <c r="CV33" s="290">
        <f t="shared" si="9"/>
        <v>0</v>
      </c>
      <c r="CW33" s="291"/>
      <c r="CX33" s="154">
        <f t="shared" si="2"/>
        <v>0</v>
      </c>
      <c r="CY33" s="78">
        <f t="shared" si="7"/>
        <v>0</v>
      </c>
      <c r="CZ33" s="79"/>
      <c r="DA33" s="76"/>
    </row>
    <row r="34" spans="4:105" ht="22.65" customHeight="1" x14ac:dyDescent="0.3">
      <c r="D34" s="38">
        <v>23</v>
      </c>
      <c r="E34" s="117" t="s">
        <v>149</v>
      </c>
      <c r="F34" s="118">
        <v>6.5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292" t="s">
        <v>149</v>
      </c>
      <c r="R34" s="292"/>
      <c r="S34" s="119"/>
      <c r="T34" s="119"/>
      <c r="U34" s="119"/>
      <c r="V34" s="119"/>
      <c r="W34" s="119"/>
      <c r="X34" s="119"/>
      <c r="Y34" s="119"/>
      <c r="Z34" s="119"/>
      <c r="AA34" s="119"/>
      <c r="AB34" s="120"/>
      <c r="AC34" s="38">
        <v>23</v>
      </c>
      <c r="AD34" s="121" t="s">
        <v>149</v>
      </c>
      <c r="AE34" s="293">
        <f t="shared" si="8"/>
        <v>0</v>
      </c>
      <c r="AF34" s="294"/>
      <c r="AG34" s="122">
        <f t="shared" si="3"/>
        <v>0</v>
      </c>
      <c r="AH34" s="123"/>
      <c r="AI34" s="76"/>
      <c r="AJ34" s="76"/>
      <c r="AL34" s="38">
        <v>23</v>
      </c>
      <c r="AM34" s="117" t="s">
        <v>149</v>
      </c>
      <c r="AN34" s="118">
        <f t="shared" si="4"/>
        <v>6.5</v>
      </c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292" t="s">
        <v>149</v>
      </c>
      <c r="AZ34" s="292"/>
      <c r="BA34" s="119"/>
      <c r="BB34" s="119"/>
      <c r="BC34" s="119"/>
      <c r="BD34" s="119"/>
      <c r="BE34" s="119"/>
      <c r="BF34" s="119"/>
      <c r="BG34" s="119"/>
      <c r="BH34" s="119"/>
      <c r="BI34" s="119"/>
      <c r="BJ34" s="120"/>
      <c r="BK34" s="38">
        <v>23</v>
      </c>
      <c r="BL34" s="121" t="s">
        <v>149</v>
      </c>
      <c r="BM34" s="293">
        <f t="shared" si="5"/>
        <v>0</v>
      </c>
      <c r="BN34" s="294"/>
      <c r="BO34" s="153">
        <f t="shared" si="0"/>
        <v>0</v>
      </c>
      <c r="BP34" s="122">
        <f t="shared" si="6"/>
        <v>0</v>
      </c>
      <c r="BQ34" s="123"/>
      <c r="BR34" s="76"/>
      <c r="BS34" s="76"/>
      <c r="BT34" s="76"/>
      <c r="BU34" s="38">
        <v>23</v>
      </c>
      <c r="BV34" s="117" t="s">
        <v>149</v>
      </c>
      <c r="BW34" s="130">
        <f t="shared" si="1"/>
        <v>6.5</v>
      </c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292" t="s">
        <v>149</v>
      </c>
      <c r="CI34" s="292"/>
      <c r="CJ34" s="131"/>
      <c r="CK34" s="131"/>
      <c r="CL34" s="131"/>
      <c r="CM34" s="131"/>
      <c r="CN34" s="131"/>
      <c r="CO34" s="131"/>
      <c r="CP34" s="131"/>
      <c r="CQ34" s="131"/>
      <c r="CR34" s="131"/>
      <c r="CS34" s="132"/>
      <c r="CT34" s="38">
        <v>23</v>
      </c>
      <c r="CU34" s="121" t="s">
        <v>149</v>
      </c>
      <c r="CV34" s="293">
        <f t="shared" si="9"/>
        <v>0</v>
      </c>
      <c r="CW34" s="294"/>
      <c r="CX34" s="153">
        <f t="shared" si="2"/>
        <v>0</v>
      </c>
      <c r="CY34" s="122">
        <f t="shared" si="7"/>
        <v>0</v>
      </c>
      <c r="CZ34" s="123"/>
      <c r="DA34" s="76"/>
    </row>
    <row r="35" spans="4:105" ht="22.65" customHeight="1" x14ac:dyDescent="0.3">
      <c r="D35" s="38">
        <v>24</v>
      </c>
      <c r="E35" s="89" t="s">
        <v>150</v>
      </c>
      <c r="F35" s="90">
        <v>5.5</v>
      </c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289" t="s">
        <v>150</v>
      </c>
      <c r="R35" s="289"/>
      <c r="S35" s="91"/>
      <c r="T35" s="91"/>
      <c r="U35" s="91"/>
      <c r="V35" s="91"/>
      <c r="W35" s="91"/>
      <c r="X35" s="91"/>
      <c r="Y35" s="91"/>
      <c r="Z35" s="91"/>
      <c r="AA35" s="91"/>
      <c r="AB35" s="92"/>
      <c r="AC35" s="38">
        <v>24</v>
      </c>
      <c r="AD35" s="89" t="s">
        <v>150</v>
      </c>
      <c r="AE35" s="290">
        <f t="shared" si="8"/>
        <v>0</v>
      </c>
      <c r="AF35" s="291"/>
      <c r="AG35" s="78">
        <f t="shared" si="3"/>
        <v>0</v>
      </c>
      <c r="AH35" s="79"/>
      <c r="AI35" s="76"/>
      <c r="AJ35" s="76"/>
      <c r="AL35" s="38">
        <v>24</v>
      </c>
      <c r="AM35" s="89" t="s">
        <v>150</v>
      </c>
      <c r="AN35" s="90">
        <f t="shared" si="4"/>
        <v>5.5</v>
      </c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289" t="s">
        <v>150</v>
      </c>
      <c r="AZ35" s="289"/>
      <c r="BA35" s="91"/>
      <c r="BB35" s="91"/>
      <c r="BC35" s="91"/>
      <c r="BD35" s="91"/>
      <c r="BE35" s="91"/>
      <c r="BF35" s="91"/>
      <c r="BG35" s="91"/>
      <c r="BH35" s="91"/>
      <c r="BI35" s="91"/>
      <c r="BJ35" s="92"/>
      <c r="BK35" s="38">
        <v>24</v>
      </c>
      <c r="BL35" s="89" t="s">
        <v>150</v>
      </c>
      <c r="BM35" s="290">
        <f t="shared" si="5"/>
        <v>0</v>
      </c>
      <c r="BN35" s="291"/>
      <c r="BO35" s="154">
        <f t="shared" si="0"/>
        <v>0</v>
      </c>
      <c r="BP35" s="78">
        <f t="shared" si="6"/>
        <v>0</v>
      </c>
      <c r="BQ35" s="79"/>
      <c r="BR35" s="76"/>
      <c r="BS35" s="76"/>
      <c r="BT35" s="76"/>
      <c r="BU35" s="38">
        <v>24</v>
      </c>
      <c r="BV35" s="89" t="s">
        <v>150</v>
      </c>
      <c r="BW35" s="127">
        <f t="shared" si="1"/>
        <v>5.5</v>
      </c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289" t="s">
        <v>150</v>
      </c>
      <c r="CI35" s="289"/>
      <c r="CJ35" s="128"/>
      <c r="CK35" s="128"/>
      <c r="CL35" s="128"/>
      <c r="CM35" s="128"/>
      <c r="CN35" s="128"/>
      <c r="CO35" s="128"/>
      <c r="CP35" s="128"/>
      <c r="CQ35" s="128"/>
      <c r="CR35" s="128"/>
      <c r="CS35" s="129"/>
      <c r="CT35" s="38">
        <v>24</v>
      </c>
      <c r="CU35" s="89" t="s">
        <v>150</v>
      </c>
      <c r="CV35" s="290">
        <f t="shared" si="9"/>
        <v>0</v>
      </c>
      <c r="CW35" s="291"/>
      <c r="CX35" s="154">
        <f t="shared" si="2"/>
        <v>0</v>
      </c>
      <c r="CY35" s="78">
        <f t="shared" si="7"/>
        <v>0</v>
      </c>
      <c r="CZ35" s="79"/>
      <c r="DA35" s="76"/>
    </row>
    <row r="36" spans="4:105" ht="22.65" customHeight="1" x14ac:dyDescent="0.3">
      <c r="D36" s="38">
        <v>25</v>
      </c>
      <c r="E36" s="117" t="s">
        <v>96</v>
      </c>
      <c r="F36" s="118">
        <v>6.7</v>
      </c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292" t="s">
        <v>96</v>
      </c>
      <c r="R36" s="292"/>
      <c r="S36" s="119"/>
      <c r="T36" s="119"/>
      <c r="U36" s="119"/>
      <c r="V36" s="119"/>
      <c r="W36" s="119"/>
      <c r="X36" s="119"/>
      <c r="Y36" s="119"/>
      <c r="Z36" s="119"/>
      <c r="AA36" s="119"/>
      <c r="AB36" s="120"/>
      <c r="AC36" s="38">
        <v>25</v>
      </c>
      <c r="AD36" s="121" t="s">
        <v>96</v>
      </c>
      <c r="AE36" s="293">
        <f t="shared" si="8"/>
        <v>0</v>
      </c>
      <c r="AF36" s="294"/>
      <c r="AG36" s="122">
        <f t="shared" si="3"/>
        <v>0</v>
      </c>
      <c r="AH36" s="123"/>
      <c r="AI36" s="76"/>
      <c r="AJ36" s="76"/>
      <c r="AL36" s="38">
        <v>25</v>
      </c>
      <c r="AM36" s="117" t="s">
        <v>96</v>
      </c>
      <c r="AN36" s="118">
        <f t="shared" si="4"/>
        <v>6.7</v>
      </c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292" t="s">
        <v>96</v>
      </c>
      <c r="AZ36" s="292"/>
      <c r="BA36" s="119"/>
      <c r="BB36" s="119"/>
      <c r="BC36" s="119"/>
      <c r="BD36" s="119"/>
      <c r="BE36" s="119"/>
      <c r="BF36" s="119"/>
      <c r="BG36" s="119"/>
      <c r="BH36" s="119"/>
      <c r="BI36" s="119"/>
      <c r="BJ36" s="120"/>
      <c r="BK36" s="38">
        <v>25</v>
      </c>
      <c r="BL36" s="121" t="s">
        <v>96</v>
      </c>
      <c r="BM36" s="293">
        <f t="shared" si="5"/>
        <v>0</v>
      </c>
      <c r="BN36" s="294"/>
      <c r="BO36" s="153">
        <f t="shared" si="0"/>
        <v>0</v>
      </c>
      <c r="BP36" s="122">
        <f t="shared" si="6"/>
        <v>0</v>
      </c>
      <c r="BQ36" s="123"/>
      <c r="BR36" s="76"/>
      <c r="BS36" s="76"/>
      <c r="BT36" s="76"/>
      <c r="BU36" s="38">
        <v>25</v>
      </c>
      <c r="BV36" s="117" t="s">
        <v>96</v>
      </c>
      <c r="BW36" s="118">
        <f t="shared" si="1"/>
        <v>6.7</v>
      </c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292" t="s">
        <v>96</v>
      </c>
      <c r="CI36" s="292"/>
      <c r="CJ36" s="119"/>
      <c r="CK36" s="119"/>
      <c r="CL36" s="119"/>
      <c r="CM36" s="119"/>
      <c r="CN36" s="119"/>
      <c r="CO36" s="119"/>
      <c r="CP36" s="119"/>
      <c r="CQ36" s="119"/>
      <c r="CR36" s="119"/>
      <c r="CS36" s="120"/>
      <c r="CT36" s="38">
        <v>25</v>
      </c>
      <c r="CU36" s="121" t="s">
        <v>96</v>
      </c>
      <c r="CV36" s="293">
        <f t="shared" si="9"/>
        <v>0</v>
      </c>
      <c r="CW36" s="294"/>
      <c r="CX36" s="153">
        <f t="shared" si="2"/>
        <v>0</v>
      </c>
      <c r="CY36" s="122">
        <f t="shared" si="7"/>
        <v>0</v>
      </c>
      <c r="CZ36" s="123"/>
      <c r="DA36" s="76"/>
    </row>
    <row r="37" spans="4:105" ht="22.65" customHeight="1" x14ac:dyDescent="0.3">
      <c r="D37" s="38">
        <v>26</v>
      </c>
      <c r="E37" s="89" t="s">
        <v>97</v>
      </c>
      <c r="F37" s="90">
        <v>5.2</v>
      </c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289" t="s">
        <v>97</v>
      </c>
      <c r="R37" s="289"/>
      <c r="S37" s="91"/>
      <c r="T37" s="91"/>
      <c r="U37" s="91"/>
      <c r="V37" s="91"/>
      <c r="W37" s="91"/>
      <c r="X37" s="91"/>
      <c r="Y37" s="91"/>
      <c r="Z37" s="91"/>
      <c r="AA37" s="91"/>
      <c r="AB37" s="92"/>
      <c r="AC37" s="38">
        <v>26</v>
      </c>
      <c r="AD37" s="93" t="s">
        <v>97</v>
      </c>
      <c r="AE37" s="290">
        <f t="shared" si="8"/>
        <v>0</v>
      </c>
      <c r="AF37" s="291"/>
      <c r="AG37" s="78">
        <f t="shared" si="3"/>
        <v>0</v>
      </c>
      <c r="AH37" s="79"/>
      <c r="AI37" s="76"/>
      <c r="AJ37" s="76"/>
      <c r="AL37" s="38">
        <v>26</v>
      </c>
      <c r="AM37" s="89" t="s">
        <v>97</v>
      </c>
      <c r="AN37" s="90">
        <f t="shared" si="4"/>
        <v>5.2</v>
      </c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289" t="s">
        <v>97</v>
      </c>
      <c r="AZ37" s="289"/>
      <c r="BA37" s="91"/>
      <c r="BB37" s="91"/>
      <c r="BC37" s="91"/>
      <c r="BD37" s="91"/>
      <c r="BE37" s="91"/>
      <c r="BF37" s="91"/>
      <c r="BG37" s="91"/>
      <c r="BH37" s="91"/>
      <c r="BI37" s="91"/>
      <c r="BJ37" s="92"/>
      <c r="BK37" s="38">
        <v>26</v>
      </c>
      <c r="BL37" s="93" t="s">
        <v>97</v>
      </c>
      <c r="BM37" s="290">
        <f t="shared" si="5"/>
        <v>0</v>
      </c>
      <c r="BN37" s="291"/>
      <c r="BO37" s="154">
        <f t="shared" si="0"/>
        <v>0</v>
      </c>
      <c r="BP37" s="78">
        <f t="shared" si="6"/>
        <v>0</v>
      </c>
      <c r="BQ37" s="79"/>
      <c r="BR37" s="76"/>
      <c r="BS37" s="76"/>
      <c r="BT37" s="76"/>
      <c r="BU37" s="38">
        <v>26</v>
      </c>
      <c r="BV37" s="89" t="s">
        <v>97</v>
      </c>
      <c r="BW37" s="90">
        <f t="shared" si="1"/>
        <v>5.2</v>
      </c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289" t="s">
        <v>97</v>
      </c>
      <c r="CI37" s="289"/>
      <c r="CJ37" s="91"/>
      <c r="CK37" s="91"/>
      <c r="CL37" s="91"/>
      <c r="CM37" s="91"/>
      <c r="CN37" s="91"/>
      <c r="CO37" s="91"/>
      <c r="CP37" s="91"/>
      <c r="CQ37" s="91"/>
      <c r="CR37" s="91"/>
      <c r="CS37" s="92"/>
      <c r="CT37" s="38">
        <v>26</v>
      </c>
      <c r="CU37" s="93" t="s">
        <v>97</v>
      </c>
      <c r="CV37" s="290">
        <f t="shared" si="9"/>
        <v>0</v>
      </c>
      <c r="CW37" s="291"/>
      <c r="CX37" s="154">
        <f t="shared" si="2"/>
        <v>0</v>
      </c>
      <c r="CY37" s="78">
        <f t="shared" si="7"/>
        <v>0</v>
      </c>
      <c r="CZ37" s="79"/>
      <c r="DA37" s="76"/>
    </row>
    <row r="38" spans="4:105" ht="22.65" customHeight="1" x14ac:dyDescent="0.3">
      <c r="D38" s="36">
        <v>27</v>
      </c>
      <c r="E38" s="117" t="s">
        <v>98</v>
      </c>
      <c r="F38" s="118">
        <v>6</v>
      </c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292" t="s">
        <v>98</v>
      </c>
      <c r="R38" s="292"/>
      <c r="S38" s="119"/>
      <c r="T38" s="119"/>
      <c r="U38" s="119"/>
      <c r="V38" s="119"/>
      <c r="W38" s="119"/>
      <c r="X38" s="119"/>
      <c r="Y38" s="119"/>
      <c r="Z38" s="119"/>
      <c r="AA38" s="119"/>
      <c r="AB38" s="120"/>
      <c r="AC38" s="36">
        <v>27</v>
      </c>
      <c r="AD38" s="121" t="s">
        <v>98</v>
      </c>
      <c r="AE38" s="293">
        <f t="shared" si="8"/>
        <v>0</v>
      </c>
      <c r="AF38" s="294"/>
      <c r="AG38" s="122">
        <f t="shared" si="3"/>
        <v>0</v>
      </c>
      <c r="AH38" s="123"/>
      <c r="AI38" s="76"/>
      <c r="AJ38" s="76"/>
      <c r="AL38" s="36">
        <v>27</v>
      </c>
      <c r="AM38" s="117" t="s">
        <v>98</v>
      </c>
      <c r="AN38" s="118">
        <f t="shared" si="4"/>
        <v>6</v>
      </c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292" t="s">
        <v>98</v>
      </c>
      <c r="AZ38" s="292"/>
      <c r="BA38" s="119"/>
      <c r="BB38" s="119"/>
      <c r="BC38" s="119"/>
      <c r="BD38" s="119"/>
      <c r="BE38" s="119"/>
      <c r="BF38" s="119"/>
      <c r="BG38" s="119"/>
      <c r="BH38" s="119"/>
      <c r="BI38" s="119"/>
      <c r="BJ38" s="120"/>
      <c r="BK38" s="36">
        <v>27</v>
      </c>
      <c r="BL38" s="121" t="s">
        <v>98</v>
      </c>
      <c r="BM38" s="293">
        <f t="shared" si="5"/>
        <v>0</v>
      </c>
      <c r="BN38" s="294"/>
      <c r="BO38" s="153">
        <f t="shared" si="0"/>
        <v>0</v>
      </c>
      <c r="BP38" s="122">
        <f t="shared" si="6"/>
        <v>0</v>
      </c>
      <c r="BQ38" s="123"/>
      <c r="BR38" s="76"/>
      <c r="BS38" s="76"/>
      <c r="BT38" s="76"/>
      <c r="BU38" s="36">
        <v>27</v>
      </c>
      <c r="BV38" s="117" t="s">
        <v>98</v>
      </c>
      <c r="BW38" s="118">
        <f t="shared" si="1"/>
        <v>6</v>
      </c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292" t="s">
        <v>98</v>
      </c>
      <c r="CI38" s="292"/>
      <c r="CJ38" s="119"/>
      <c r="CK38" s="119"/>
      <c r="CL38" s="119"/>
      <c r="CM38" s="119"/>
      <c r="CN38" s="119"/>
      <c r="CO38" s="119"/>
      <c r="CP38" s="119"/>
      <c r="CQ38" s="119"/>
      <c r="CR38" s="119"/>
      <c r="CS38" s="120"/>
      <c r="CT38" s="36">
        <v>27</v>
      </c>
      <c r="CU38" s="121" t="s">
        <v>98</v>
      </c>
      <c r="CV38" s="293">
        <f t="shared" si="9"/>
        <v>0</v>
      </c>
      <c r="CW38" s="294"/>
      <c r="CX38" s="153">
        <f t="shared" si="2"/>
        <v>0</v>
      </c>
      <c r="CY38" s="122">
        <f t="shared" si="7"/>
        <v>0</v>
      </c>
      <c r="CZ38" s="123"/>
      <c r="DA38" s="76"/>
    </row>
    <row r="39" spans="4:105" ht="22.65" customHeight="1" x14ac:dyDescent="0.3">
      <c r="D39" s="38">
        <v>28</v>
      </c>
      <c r="E39" s="89" t="s">
        <v>99</v>
      </c>
      <c r="F39" s="90">
        <v>6.6</v>
      </c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289" t="s">
        <v>99</v>
      </c>
      <c r="R39" s="289"/>
      <c r="S39" s="91"/>
      <c r="T39" s="91"/>
      <c r="U39" s="91"/>
      <c r="V39" s="91"/>
      <c r="W39" s="91"/>
      <c r="X39" s="91"/>
      <c r="Y39" s="91"/>
      <c r="Z39" s="91"/>
      <c r="AA39" s="91"/>
      <c r="AB39" s="92"/>
      <c r="AC39" s="38">
        <v>28</v>
      </c>
      <c r="AD39" s="93" t="s">
        <v>99</v>
      </c>
      <c r="AE39" s="299">
        <f>SUM(S39:AB39,G39:P39)</f>
        <v>0</v>
      </c>
      <c r="AF39" s="291"/>
      <c r="AG39" s="78">
        <f t="shared" si="3"/>
        <v>0</v>
      </c>
      <c r="AH39" s="79"/>
      <c r="AI39" s="76"/>
      <c r="AJ39" s="76"/>
      <c r="AL39" s="38">
        <v>28</v>
      </c>
      <c r="AM39" s="89" t="s">
        <v>99</v>
      </c>
      <c r="AN39" s="90">
        <f t="shared" si="4"/>
        <v>6.6</v>
      </c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289" t="s">
        <v>99</v>
      </c>
      <c r="AZ39" s="289"/>
      <c r="BA39" s="91"/>
      <c r="BB39" s="91"/>
      <c r="BC39" s="91"/>
      <c r="BD39" s="91"/>
      <c r="BE39" s="91"/>
      <c r="BF39" s="91"/>
      <c r="BG39" s="91"/>
      <c r="BH39" s="91"/>
      <c r="BI39" s="91"/>
      <c r="BJ39" s="92"/>
      <c r="BK39" s="38">
        <v>28</v>
      </c>
      <c r="BL39" s="93" t="s">
        <v>99</v>
      </c>
      <c r="BM39" s="299">
        <f t="shared" si="5"/>
        <v>0</v>
      </c>
      <c r="BN39" s="291"/>
      <c r="BO39" s="154">
        <f t="shared" si="0"/>
        <v>0</v>
      </c>
      <c r="BP39" s="78">
        <f t="shared" si="6"/>
        <v>0</v>
      </c>
      <c r="BQ39" s="79"/>
      <c r="BR39" s="76"/>
      <c r="BS39" s="76"/>
      <c r="BT39" s="76"/>
      <c r="BU39" s="38">
        <v>28</v>
      </c>
      <c r="BV39" s="89" t="s">
        <v>99</v>
      </c>
      <c r="BW39" s="90">
        <f t="shared" si="1"/>
        <v>6.6</v>
      </c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289" t="s">
        <v>99</v>
      </c>
      <c r="CI39" s="289"/>
      <c r="CJ39" s="91"/>
      <c r="CK39" s="91"/>
      <c r="CL39" s="91"/>
      <c r="CM39" s="91"/>
      <c r="CN39" s="91"/>
      <c r="CO39" s="91"/>
      <c r="CP39" s="91"/>
      <c r="CQ39" s="91"/>
      <c r="CR39" s="91"/>
      <c r="CS39" s="92"/>
      <c r="CT39" s="38">
        <v>28</v>
      </c>
      <c r="CU39" s="93" t="s">
        <v>99</v>
      </c>
      <c r="CV39" s="299">
        <f t="shared" si="9"/>
        <v>0</v>
      </c>
      <c r="CW39" s="291"/>
      <c r="CX39" s="154">
        <f t="shared" si="2"/>
        <v>0</v>
      </c>
      <c r="CY39" s="78">
        <f t="shared" si="7"/>
        <v>0</v>
      </c>
      <c r="CZ39" s="79"/>
      <c r="DA39" s="76"/>
    </row>
    <row r="40" spans="4:105" ht="22.65" customHeight="1" x14ac:dyDescent="0.3">
      <c r="D40" s="38">
        <v>29</v>
      </c>
      <c r="E40" s="117" t="s">
        <v>100</v>
      </c>
      <c r="F40" s="118">
        <v>7.2</v>
      </c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292" t="s">
        <v>100</v>
      </c>
      <c r="R40" s="292"/>
      <c r="S40" s="119"/>
      <c r="T40" s="119"/>
      <c r="U40" s="119"/>
      <c r="V40" s="119"/>
      <c r="W40" s="119"/>
      <c r="X40" s="119"/>
      <c r="Y40" s="119"/>
      <c r="Z40" s="119"/>
      <c r="AA40" s="119"/>
      <c r="AB40" s="120"/>
      <c r="AC40" s="38">
        <v>29</v>
      </c>
      <c r="AD40" s="121" t="s">
        <v>100</v>
      </c>
      <c r="AE40" s="295">
        <f>SUM(S40:AB40,G40:P40)</f>
        <v>0</v>
      </c>
      <c r="AF40" s="294"/>
      <c r="AG40" s="122">
        <f t="shared" si="3"/>
        <v>0</v>
      </c>
      <c r="AH40" s="123"/>
      <c r="AI40" s="76"/>
      <c r="AJ40" s="76"/>
      <c r="AL40" s="38">
        <v>29</v>
      </c>
      <c r="AM40" s="117" t="s">
        <v>100</v>
      </c>
      <c r="AN40" s="118">
        <f t="shared" si="4"/>
        <v>7.2</v>
      </c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292" t="s">
        <v>100</v>
      </c>
      <c r="AZ40" s="292"/>
      <c r="BA40" s="119"/>
      <c r="BB40" s="119"/>
      <c r="BC40" s="119"/>
      <c r="BD40" s="119"/>
      <c r="BE40" s="119"/>
      <c r="BF40" s="119"/>
      <c r="BG40" s="119"/>
      <c r="BH40" s="119"/>
      <c r="BI40" s="119"/>
      <c r="BJ40" s="120"/>
      <c r="BK40" s="38">
        <v>29</v>
      </c>
      <c r="BL40" s="121" t="s">
        <v>100</v>
      </c>
      <c r="BM40" s="295">
        <f t="shared" si="5"/>
        <v>0</v>
      </c>
      <c r="BN40" s="294"/>
      <c r="BO40" s="153">
        <f t="shared" si="0"/>
        <v>0</v>
      </c>
      <c r="BP40" s="122">
        <f t="shared" si="6"/>
        <v>0</v>
      </c>
      <c r="BQ40" s="123"/>
      <c r="BR40" s="76"/>
      <c r="BS40" s="76"/>
      <c r="BT40" s="76"/>
      <c r="BU40" s="38">
        <v>29</v>
      </c>
      <c r="BV40" s="117" t="s">
        <v>100</v>
      </c>
      <c r="BW40" s="118">
        <f t="shared" si="1"/>
        <v>7.2</v>
      </c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292" t="s">
        <v>100</v>
      </c>
      <c r="CI40" s="292"/>
      <c r="CJ40" s="119"/>
      <c r="CK40" s="119"/>
      <c r="CL40" s="119"/>
      <c r="CM40" s="119"/>
      <c r="CN40" s="119"/>
      <c r="CO40" s="119"/>
      <c r="CP40" s="119"/>
      <c r="CQ40" s="119"/>
      <c r="CR40" s="119"/>
      <c r="CS40" s="120"/>
      <c r="CT40" s="38">
        <v>29</v>
      </c>
      <c r="CU40" s="121" t="s">
        <v>100</v>
      </c>
      <c r="CV40" s="295">
        <f t="shared" si="9"/>
        <v>0</v>
      </c>
      <c r="CW40" s="294"/>
      <c r="CX40" s="153">
        <f t="shared" si="2"/>
        <v>0</v>
      </c>
      <c r="CY40" s="122">
        <f t="shared" si="7"/>
        <v>0</v>
      </c>
      <c r="CZ40" s="123"/>
      <c r="DA40" s="76"/>
    </row>
    <row r="41" spans="4:105" ht="22.65" customHeight="1" x14ac:dyDescent="0.3">
      <c r="D41" s="38">
        <v>30</v>
      </c>
      <c r="E41" s="89" t="s">
        <v>101</v>
      </c>
      <c r="F41" s="90">
        <v>6.9</v>
      </c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289" t="s">
        <v>101</v>
      </c>
      <c r="R41" s="289"/>
      <c r="S41" s="91"/>
      <c r="T41" s="91"/>
      <c r="U41" s="91"/>
      <c r="V41" s="91"/>
      <c r="W41" s="91"/>
      <c r="X41" s="91"/>
      <c r="Y41" s="91"/>
      <c r="Z41" s="91"/>
      <c r="AA41" s="91"/>
      <c r="AB41" s="92"/>
      <c r="AC41" s="38">
        <v>30</v>
      </c>
      <c r="AD41" s="93" t="s">
        <v>101</v>
      </c>
      <c r="AE41" s="290">
        <f t="shared" si="8"/>
        <v>0</v>
      </c>
      <c r="AF41" s="291"/>
      <c r="AG41" s="78">
        <f t="shared" si="3"/>
        <v>0</v>
      </c>
      <c r="AH41" s="79"/>
      <c r="AI41" s="76"/>
      <c r="AJ41" s="76"/>
      <c r="AL41" s="38">
        <v>30</v>
      </c>
      <c r="AM41" s="89" t="s">
        <v>101</v>
      </c>
      <c r="AN41" s="90">
        <f t="shared" si="4"/>
        <v>6.9</v>
      </c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289" t="s">
        <v>101</v>
      </c>
      <c r="AZ41" s="289"/>
      <c r="BA41" s="91"/>
      <c r="BB41" s="91"/>
      <c r="BC41" s="91"/>
      <c r="BD41" s="91"/>
      <c r="BE41" s="91"/>
      <c r="BF41" s="91"/>
      <c r="BG41" s="91"/>
      <c r="BH41" s="91"/>
      <c r="BI41" s="91"/>
      <c r="BJ41" s="92"/>
      <c r="BK41" s="38">
        <v>30</v>
      </c>
      <c r="BL41" s="93" t="s">
        <v>101</v>
      </c>
      <c r="BM41" s="290">
        <f t="shared" si="5"/>
        <v>0</v>
      </c>
      <c r="BN41" s="291"/>
      <c r="BO41" s="154">
        <f t="shared" si="0"/>
        <v>0</v>
      </c>
      <c r="BP41" s="78">
        <f t="shared" si="6"/>
        <v>0</v>
      </c>
      <c r="BQ41" s="79"/>
      <c r="BR41" s="76"/>
      <c r="BS41" s="76"/>
      <c r="BT41" s="76"/>
      <c r="BU41" s="38">
        <v>30</v>
      </c>
      <c r="BV41" s="89" t="s">
        <v>101</v>
      </c>
      <c r="BW41" s="90">
        <f t="shared" si="1"/>
        <v>6.9</v>
      </c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289" t="s">
        <v>101</v>
      </c>
      <c r="CI41" s="289"/>
      <c r="CJ41" s="91"/>
      <c r="CK41" s="91"/>
      <c r="CL41" s="91"/>
      <c r="CM41" s="91"/>
      <c r="CN41" s="91"/>
      <c r="CO41" s="91"/>
      <c r="CP41" s="91"/>
      <c r="CQ41" s="91"/>
      <c r="CR41" s="91"/>
      <c r="CS41" s="92"/>
      <c r="CT41" s="38">
        <v>30</v>
      </c>
      <c r="CU41" s="93" t="s">
        <v>101</v>
      </c>
      <c r="CV41" s="290">
        <f t="shared" si="9"/>
        <v>0</v>
      </c>
      <c r="CW41" s="291"/>
      <c r="CX41" s="154">
        <f t="shared" si="2"/>
        <v>0</v>
      </c>
      <c r="CY41" s="78">
        <f t="shared" si="7"/>
        <v>0</v>
      </c>
      <c r="CZ41" s="79"/>
      <c r="DA41" s="76"/>
    </row>
    <row r="42" spans="4:105" ht="22.65" customHeight="1" x14ac:dyDescent="0.3">
      <c r="D42" s="36">
        <v>31</v>
      </c>
      <c r="E42" s="117" t="s">
        <v>102</v>
      </c>
      <c r="F42" s="118">
        <v>7.9</v>
      </c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292" t="s">
        <v>102</v>
      </c>
      <c r="R42" s="292"/>
      <c r="S42" s="119"/>
      <c r="T42" s="119"/>
      <c r="U42" s="119"/>
      <c r="V42" s="119"/>
      <c r="W42" s="119"/>
      <c r="X42" s="119"/>
      <c r="Y42" s="119"/>
      <c r="Z42" s="119"/>
      <c r="AA42" s="119"/>
      <c r="AB42" s="120"/>
      <c r="AC42" s="36">
        <v>31</v>
      </c>
      <c r="AD42" s="121" t="s">
        <v>102</v>
      </c>
      <c r="AE42" s="293">
        <f t="shared" si="8"/>
        <v>0</v>
      </c>
      <c r="AF42" s="294"/>
      <c r="AG42" s="122">
        <f t="shared" si="3"/>
        <v>0</v>
      </c>
      <c r="AH42" s="123"/>
      <c r="AI42" s="76"/>
      <c r="AJ42" s="76"/>
      <c r="AL42" s="36">
        <v>31</v>
      </c>
      <c r="AM42" s="117" t="s">
        <v>102</v>
      </c>
      <c r="AN42" s="118">
        <f t="shared" si="4"/>
        <v>7.9</v>
      </c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292" t="s">
        <v>102</v>
      </c>
      <c r="AZ42" s="292"/>
      <c r="BA42" s="119"/>
      <c r="BB42" s="119"/>
      <c r="BC42" s="119"/>
      <c r="BD42" s="119"/>
      <c r="BE42" s="119"/>
      <c r="BF42" s="119"/>
      <c r="BG42" s="119"/>
      <c r="BH42" s="119"/>
      <c r="BI42" s="119"/>
      <c r="BJ42" s="120"/>
      <c r="BK42" s="36">
        <v>31</v>
      </c>
      <c r="BL42" s="121" t="s">
        <v>102</v>
      </c>
      <c r="BM42" s="293">
        <f t="shared" si="5"/>
        <v>0</v>
      </c>
      <c r="BN42" s="294"/>
      <c r="BO42" s="153">
        <f t="shared" si="0"/>
        <v>0</v>
      </c>
      <c r="BP42" s="122">
        <f t="shared" si="6"/>
        <v>0</v>
      </c>
      <c r="BQ42" s="123"/>
      <c r="BR42" s="76"/>
      <c r="BS42" s="76"/>
      <c r="BT42" s="76"/>
      <c r="BU42" s="36">
        <v>31</v>
      </c>
      <c r="BV42" s="117" t="s">
        <v>102</v>
      </c>
      <c r="BW42" s="118">
        <f t="shared" si="1"/>
        <v>7.9</v>
      </c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292" t="s">
        <v>102</v>
      </c>
      <c r="CI42" s="292"/>
      <c r="CJ42" s="119"/>
      <c r="CK42" s="119"/>
      <c r="CL42" s="119"/>
      <c r="CM42" s="119"/>
      <c r="CN42" s="119"/>
      <c r="CO42" s="119"/>
      <c r="CP42" s="119"/>
      <c r="CQ42" s="119"/>
      <c r="CR42" s="119"/>
      <c r="CS42" s="120"/>
      <c r="CT42" s="36">
        <v>31</v>
      </c>
      <c r="CU42" s="121" t="s">
        <v>102</v>
      </c>
      <c r="CV42" s="293">
        <f t="shared" si="9"/>
        <v>0</v>
      </c>
      <c r="CW42" s="294"/>
      <c r="CX42" s="153">
        <f t="shared" si="2"/>
        <v>0</v>
      </c>
      <c r="CY42" s="122">
        <f t="shared" si="7"/>
        <v>0</v>
      </c>
      <c r="CZ42" s="123"/>
      <c r="DA42" s="76"/>
    </row>
    <row r="43" spans="4:105" ht="22.65" customHeight="1" x14ac:dyDescent="0.3">
      <c r="D43" s="36">
        <v>32</v>
      </c>
      <c r="E43" s="89" t="s">
        <v>159</v>
      </c>
      <c r="F43" s="90">
        <v>7.9</v>
      </c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289" t="s">
        <v>159</v>
      </c>
      <c r="R43" s="289"/>
      <c r="S43" s="91"/>
      <c r="T43" s="91"/>
      <c r="U43" s="91"/>
      <c r="V43" s="91"/>
      <c r="W43" s="91"/>
      <c r="X43" s="91"/>
      <c r="Y43" s="91"/>
      <c r="Z43" s="91"/>
      <c r="AA43" s="91"/>
      <c r="AB43" s="92"/>
      <c r="AC43" s="36">
        <v>32</v>
      </c>
      <c r="AD43" s="89" t="s">
        <v>159</v>
      </c>
      <c r="AE43" s="290">
        <f t="shared" ref="AE43" si="20">SUM(S43:AB43,G43:P43)</f>
        <v>0</v>
      </c>
      <c r="AF43" s="291"/>
      <c r="AG43" s="78">
        <f t="shared" ref="AG43" si="21">AE43*F43</f>
        <v>0</v>
      </c>
      <c r="AH43" s="79"/>
      <c r="AI43" s="76"/>
      <c r="AJ43" s="76"/>
      <c r="AL43" s="36">
        <v>32</v>
      </c>
      <c r="AM43" s="89" t="s">
        <v>159</v>
      </c>
      <c r="AN43" s="90">
        <f t="shared" ref="AN43" si="22">F43</f>
        <v>7.9</v>
      </c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289" t="s">
        <v>159</v>
      </c>
      <c r="AZ43" s="289"/>
      <c r="BA43" s="91"/>
      <c r="BB43" s="91"/>
      <c r="BC43" s="91"/>
      <c r="BD43" s="91"/>
      <c r="BE43" s="91"/>
      <c r="BF43" s="91"/>
      <c r="BG43" s="91"/>
      <c r="BH43" s="91"/>
      <c r="BI43" s="91"/>
      <c r="BJ43" s="92"/>
      <c r="BK43" s="36">
        <v>32</v>
      </c>
      <c r="BL43" s="89" t="s">
        <v>159</v>
      </c>
      <c r="BM43" s="290">
        <f t="shared" ref="BM43" si="23">SUM(BA43:BJ43,AO43:AX43)</f>
        <v>0</v>
      </c>
      <c r="BN43" s="291"/>
      <c r="BO43" s="154">
        <f t="shared" ref="BO43" si="24">BM43+AE43</f>
        <v>0</v>
      </c>
      <c r="BP43" s="78">
        <f t="shared" ref="BP43" si="25">BM43*AN43+AG43</f>
        <v>0</v>
      </c>
      <c r="BQ43" s="79"/>
      <c r="BR43" s="76"/>
      <c r="BS43" s="76"/>
      <c r="BT43" s="76"/>
      <c r="BU43" s="36">
        <v>32</v>
      </c>
      <c r="BV43" s="89" t="s">
        <v>159</v>
      </c>
      <c r="BW43" s="90">
        <f t="shared" ref="BW43" si="26">F43</f>
        <v>7.9</v>
      </c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289" t="s">
        <v>159</v>
      </c>
      <c r="CI43" s="289"/>
      <c r="CJ43" s="91"/>
      <c r="CK43" s="91"/>
      <c r="CL43" s="91"/>
      <c r="CM43" s="91"/>
      <c r="CN43" s="91"/>
      <c r="CO43" s="91"/>
      <c r="CP43" s="91"/>
      <c r="CQ43" s="91"/>
      <c r="CR43" s="91"/>
      <c r="CS43" s="92"/>
      <c r="CT43" s="36">
        <v>32</v>
      </c>
      <c r="CU43" s="89" t="s">
        <v>159</v>
      </c>
      <c r="CV43" s="290">
        <f t="shared" ref="CV43" si="27">SUM(CJ43:CS43,BX43:CG43)</f>
        <v>0</v>
      </c>
      <c r="CW43" s="291"/>
      <c r="CX43" s="154">
        <f t="shared" ref="CX43" si="28">AE43+BM43+CV43</f>
        <v>0</v>
      </c>
      <c r="CY43" s="78">
        <f t="shared" ref="CY43" si="29">BW43*CX43</f>
        <v>0</v>
      </c>
      <c r="CZ43" s="79"/>
      <c r="DA43" s="76"/>
    </row>
    <row r="44" spans="4:105" ht="22.65" customHeight="1" x14ac:dyDescent="0.3">
      <c r="D44" s="33">
        <v>33</v>
      </c>
      <c r="E44" s="163" t="s">
        <v>193</v>
      </c>
      <c r="F44" s="164">
        <v>6.7</v>
      </c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296" t="str">
        <f>E44</f>
        <v>Bte collector Mad. Lait</v>
      </c>
      <c r="R44" s="296"/>
      <c r="S44" s="119"/>
      <c r="T44" s="119"/>
      <c r="U44" s="119"/>
      <c r="V44" s="119"/>
      <c r="W44" s="119"/>
      <c r="X44" s="119"/>
      <c r="Y44" s="119"/>
      <c r="Z44" s="119"/>
      <c r="AA44" s="119"/>
      <c r="AB44" s="120"/>
      <c r="AC44" s="33">
        <v>33</v>
      </c>
      <c r="AD44" s="163" t="str">
        <f>E44</f>
        <v>Bte collector Mad. Lait</v>
      </c>
      <c r="AE44" s="297">
        <f t="shared" ref="AE44" si="30">SUM(S44:AB44,G44:P44)</f>
        <v>0</v>
      </c>
      <c r="AF44" s="298"/>
      <c r="AG44" s="166">
        <f t="shared" ref="AG44" si="31">AE44*F44</f>
        <v>0</v>
      </c>
      <c r="AH44" s="123"/>
      <c r="AI44" s="76"/>
      <c r="AJ44" s="76"/>
      <c r="AL44" s="33">
        <v>33</v>
      </c>
      <c r="AM44" s="163" t="str">
        <f>E44</f>
        <v>Bte collector Mad. Lait</v>
      </c>
      <c r="AN44" s="164">
        <f t="shared" ref="AN44" si="32">F44</f>
        <v>6.7</v>
      </c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296" t="str">
        <f>E44</f>
        <v>Bte collector Mad. Lait</v>
      </c>
      <c r="AZ44" s="296"/>
      <c r="BA44" s="119"/>
      <c r="BB44" s="119"/>
      <c r="BC44" s="119"/>
      <c r="BD44" s="119"/>
      <c r="BE44" s="119"/>
      <c r="BF44" s="119"/>
      <c r="BG44" s="119"/>
      <c r="BH44" s="119"/>
      <c r="BI44" s="119"/>
      <c r="BJ44" s="120"/>
      <c r="BK44" s="33">
        <v>33</v>
      </c>
      <c r="BL44" s="163" t="str">
        <f>E44</f>
        <v>Bte collector Mad. Lait</v>
      </c>
      <c r="BM44" s="297">
        <f t="shared" ref="BM44" si="33">SUM(BA44:BJ44,AO44:AX44)</f>
        <v>0</v>
      </c>
      <c r="BN44" s="298"/>
      <c r="BO44" s="174">
        <f t="shared" ref="BO44" si="34">BM44+AE44</f>
        <v>0</v>
      </c>
      <c r="BP44" s="166">
        <f t="shared" ref="BP44" si="35">BM44*AN44+AG44</f>
        <v>0</v>
      </c>
      <c r="BQ44" s="123"/>
      <c r="BR44" s="76"/>
      <c r="BS44" s="76"/>
      <c r="BT44" s="76"/>
      <c r="BU44" s="33">
        <v>33</v>
      </c>
      <c r="BV44" s="163" t="str">
        <f>E44</f>
        <v>Bte collector Mad. Lait</v>
      </c>
      <c r="BW44" s="164">
        <f t="shared" ref="BW44" si="36">F44</f>
        <v>6.7</v>
      </c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296" t="str">
        <f>E44</f>
        <v>Bte collector Mad. Lait</v>
      </c>
      <c r="CI44" s="296"/>
      <c r="CJ44" s="119"/>
      <c r="CK44" s="119"/>
      <c r="CL44" s="119"/>
      <c r="CM44" s="119"/>
      <c r="CN44" s="119"/>
      <c r="CO44" s="119"/>
      <c r="CP44" s="119"/>
      <c r="CQ44" s="119"/>
      <c r="CR44" s="119"/>
      <c r="CS44" s="120"/>
      <c r="CT44" s="33">
        <v>33</v>
      </c>
      <c r="CU44" s="163" t="str">
        <f>E44</f>
        <v>Bte collector Mad. Lait</v>
      </c>
      <c r="CV44" s="297">
        <f t="shared" ref="CV44" si="37">SUM(CJ44:CS44,BX44:CG44)</f>
        <v>0</v>
      </c>
      <c r="CW44" s="298"/>
      <c r="CX44" s="174">
        <f t="shared" ref="CX44" si="38">AE44+BM44+CV44</f>
        <v>0</v>
      </c>
      <c r="CY44" s="166">
        <f t="shared" ref="CY44" si="39">BW44*CX44</f>
        <v>0</v>
      </c>
      <c r="CZ44" s="123"/>
      <c r="DA44" s="76"/>
    </row>
    <row r="45" spans="4:105" ht="22.65" customHeight="1" x14ac:dyDescent="0.3">
      <c r="D45" s="4" t="s">
        <v>103</v>
      </c>
      <c r="E45" s="94"/>
      <c r="F45" s="95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289">
        <f>E45</f>
        <v>0</v>
      </c>
      <c r="R45" s="289"/>
      <c r="S45" s="91"/>
      <c r="T45" s="91"/>
      <c r="U45" s="91"/>
      <c r="V45" s="91"/>
      <c r="W45" s="91"/>
      <c r="X45" s="91"/>
      <c r="Y45" s="91"/>
      <c r="Z45" s="91"/>
      <c r="AA45" s="91"/>
      <c r="AB45" s="92"/>
      <c r="AC45" s="4" t="str">
        <f t="shared" ref="AC45:AC50" si="40">D45</f>
        <v>…</v>
      </c>
      <c r="AD45" s="93">
        <f>E45</f>
        <v>0</v>
      </c>
      <c r="AE45" s="290">
        <f t="shared" si="8"/>
        <v>0</v>
      </c>
      <c r="AF45" s="291"/>
      <c r="AG45" s="78">
        <f t="shared" si="3"/>
        <v>0</v>
      </c>
      <c r="AH45" s="79"/>
      <c r="AI45" s="76"/>
      <c r="AJ45" s="76"/>
      <c r="AL45" s="4" t="str">
        <f t="shared" ref="AL45:AM50" si="41">D45</f>
        <v>…</v>
      </c>
      <c r="AM45" s="89">
        <f t="shared" si="41"/>
        <v>0</v>
      </c>
      <c r="AN45" s="90">
        <f t="shared" si="4"/>
        <v>0</v>
      </c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289">
        <f t="shared" ref="AY45:AY49" si="42">AM45</f>
        <v>0</v>
      </c>
      <c r="AZ45" s="289"/>
      <c r="BA45" s="91"/>
      <c r="BB45" s="91"/>
      <c r="BC45" s="91"/>
      <c r="BD45" s="91"/>
      <c r="BE45" s="91"/>
      <c r="BF45" s="91"/>
      <c r="BG45" s="91"/>
      <c r="BH45" s="91"/>
      <c r="BI45" s="91"/>
      <c r="BJ45" s="92"/>
      <c r="BK45" s="4" t="str">
        <f>D45</f>
        <v>…</v>
      </c>
      <c r="BL45" s="93">
        <f>AM45</f>
        <v>0</v>
      </c>
      <c r="BM45" s="290">
        <f t="shared" si="5"/>
        <v>0</v>
      </c>
      <c r="BN45" s="291"/>
      <c r="BO45" s="154">
        <f t="shared" si="0"/>
        <v>0</v>
      </c>
      <c r="BP45" s="78">
        <f t="shared" si="6"/>
        <v>0</v>
      </c>
      <c r="BQ45" s="79"/>
      <c r="BR45" s="76"/>
      <c r="BS45" s="76"/>
      <c r="BT45" s="76"/>
      <c r="BU45" s="4" t="str">
        <f t="shared" ref="BU45:BU50" si="43">D45</f>
        <v>…</v>
      </c>
      <c r="BV45" s="89">
        <f t="shared" ref="BV45:BV50" si="44">AM45</f>
        <v>0</v>
      </c>
      <c r="BW45" s="90">
        <f t="shared" si="1"/>
        <v>0</v>
      </c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289">
        <f t="shared" ref="CH45:CH49" si="45">BV45</f>
        <v>0</v>
      </c>
      <c r="CI45" s="289"/>
      <c r="CJ45" s="91"/>
      <c r="CK45" s="91"/>
      <c r="CL45" s="91"/>
      <c r="CM45" s="91"/>
      <c r="CN45" s="91"/>
      <c r="CO45" s="91"/>
      <c r="CP45" s="91"/>
      <c r="CQ45" s="91"/>
      <c r="CR45" s="91"/>
      <c r="CS45" s="92"/>
      <c r="CT45" s="4" t="str">
        <f t="shared" ref="CT45:CT50" si="46">D45</f>
        <v>…</v>
      </c>
      <c r="CU45" s="93">
        <f>BV45</f>
        <v>0</v>
      </c>
      <c r="CV45" s="290">
        <f t="shared" si="9"/>
        <v>0</v>
      </c>
      <c r="CW45" s="291"/>
      <c r="CX45" s="154">
        <f t="shared" si="2"/>
        <v>0</v>
      </c>
      <c r="CY45" s="78">
        <f t="shared" si="7"/>
        <v>0</v>
      </c>
      <c r="CZ45" s="79"/>
      <c r="DA45" s="76"/>
    </row>
    <row r="46" spans="4:105" ht="22.65" customHeight="1" x14ac:dyDescent="0.3">
      <c r="D46" s="4" t="s">
        <v>103</v>
      </c>
      <c r="E46" s="124"/>
      <c r="F46" s="125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292">
        <f t="shared" ref="Q46:Q49" si="47">E46</f>
        <v>0</v>
      </c>
      <c r="R46" s="292"/>
      <c r="S46" s="119"/>
      <c r="T46" s="119"/>
      <c r="U46" s="119"/>
      <c r="V46" s="119"/>
      <c r="W46" s="119"/>
      <c r="X46" s="119"/>
      <c r="Y46" s="119"/>
      <c r="Z46" s="119"/>
      <c r="AA46" s="119"/>
      <c r="AB46" s="120"/>
      <c r="AC46" s="4" t="str">
        <f t="shared" si="40"/>
        <v>…</v>
      </c>
      <c r="AD46" s="121">
        <f t="shared" ref="AD46:AD50" si="48">E46</f>
        <v>0</v>
      </c>
      <c r="AE46" s="293">
        <f t="shared" si="8"/>
        <v>0</v>
      </c>
      <c r="AF46" s="294"/>
      <c r="AG46" s="122">
        <f t="shared" si="3"/>
        <v>0</v>
      </c>
      <c r="AH46" s="123"/>
      <c r="AI46" s="76"/>
      <c r="AJ46" s="76"/>
      <c r="AL46" s="4" t="str">
        <f t="shared" si="41"/>
        <v>…</v>
      </c>
      <c r="AM46" s="117">
        <f t="shared" si="41"/>
        <v>0</v>
      </c>
      <c r="AN46" s="118">
        <f t="shared" si="4"/>
        <v>0</v>
      </c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292">
        <f t="shared" si="42"/>
        <v>0</v>
      </c>
      <c r="AZ46" s="292"/>
      <c r="BA46" s="119"/>
      <c r="BB46" s="119"/>
      <c r="BC46" s="119"/>
      <c r="BD46" s="119"/>
      <c r="BE46" s="119"/>
      <c r="BF46" s="119"/>
      <c r="BG46" s="119"/>
      <c r="BH46" s="119"/>
      <c r="BI46" s="119"/>
      <c r="BJ46" s="120"/>
      <c r="BK46" s="4" t="str">
        <f>D46</f>
        <v>…</v>
      </c>
      <c r="BL46" s="121">
        <f t="shared" ref="BL46:BL50" si="49">AM46</f>
        <v>0</v>
      </c>
      <c r="BM46" s="293">
        <f t="shared" si="5"/>
        <v>0</v>
      </c>
      <c r="BN46" s="294"/>
      <c r="BO46" s="153">
        <f t="shared" si="0"/>
        <v>0</v>
      </c>
      <c r="BP46" s="122">
        <f t="shared" si="6"/>
        <v>0</v>
      </c>
      <c r="BQ46" s="123"/>
      <c r="BR46" s="76"/>
      <c r="BS46" s="76"/>
      <c r="BT46" s="76"/>
      <c r="BU46" s="4" t="str">
        <f t="shared" si="43"/>
        <v>…</v>
      </c>
      <c r="BV46" s="117">
        <f t="shared" si="44"/>
        <v>0</v>
      </c>
      <c r="BW46" s="118">
        <f t="shared" si="1"/>
        <v>0</v>
      </c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292">
        <f t="shared" si="45"/>
        <v>0</v>
      </c>
      <c r="CI46" s="292"/>
      <c r="CJ46" s="119"/>
      <c r="CK46" s="119"/>
      <c r="CL46" s="119"/>
      <c r="CM46" s="119"/>
      <c r="CN46" s="119"/>
      <c r="CO46" s="119"/>
      <c r="CP46" s="119"/>
      <c r="CQ46" s="119"/>
      <c r="CR46" s="119"/>
      <c r="CS46" s="120"/>
      <c r="CT46" s="4" t="str">
        <f t="shared" si="46"/>
        <v>…</v>
      </c>
      <c r="CU46" s="121">
        <f t="shared" ref="CU46:CU49" si="50">BV46</f>
        <v>0</v>
      </c>
      <c r="CV46" s="293">
        <f t="shared" si="9"/>
        <v>0</v>
      </c>
      <c r="CW46" s="294"/>
      <c r="CX46" s="153">
        <f t="shared" si="2"/>
        <v>0</v>
      </c>
      <c r="CY46" s="122">
        <f t="shared" si="7"/>
        <v>0</v>
      </c>
      <c r="CZ46" s="123"/>
      <c r="DA46" s="76"/>
    </row>
    <row r="47" spans="4:105" ht="22.65" customHeight="1" x14ac:dyDescent="0.3">
      <c r="D47" s="4" t="s">
        <v>103</v>
      </c>
      <c r="E47" s="94"/>
      <c r="F47" s="95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289">
        <f>E47</f>
        <v>0</v>
      </c>
      <c r="R47" s="289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4" t="str">
        <f t="shared" si="40"/>
        <v>…</v>
      </c>
      <c r="AD47" s="93">
        <f>E47</f>
        <v>0</v>
      </c>
      <c r="AE47" s="290">
        <f t="shared" ref="AE47:AE48" si="51">SUM(S47:AB47,G47:P47)</f>
        <v>0</v>
      </c>
      <c r="AF47" s="291"/>
      <c r="AG47" s="78">
        <f t="shared" ref="AG47:AG48" si="52">AE47*F47</f>
        <v>0</v>
      </c>
      <c r="AH47" s="79"/>
      <c r="AI47" s="76"/>
      <c r="AJ47" s="76"/>
      <c r="AL47" s="4" t="str">
        <f t="shared" ref="AL47:AL48" si="53">D47</f>
        <v>…</v>
      </c>
      <c r="AM47" s="89">
        <f t="shared" ref="AM47:AM48" si="54">E47</f>
        <v>0</v>
      </c>
      <c r="AN47" s="90">
        <f t="shared" ref="AN47:AN48" si="55">F47</f>
        <v>0</v>
      </c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289">
        <f t="shared" ref="AY47:AY48" si="56">AM47</f>
        <v>0</v>
      </c>
      <c r="AZ47" s="289"/>
      <c r="BA47" s="91"/>
      <c r="BB47" s="91"/>
      <c r="BC47" s="91"/>
      <c r="BD47" s="91"/>
      <c r="BE47" s="91"/>
      <c r="BF47" s="91"/>
      <c r="BG47" s="91"/>
      <c r="BH47" s="91"/>
      <c r="BI47" s="91"/>
      <c r="BJ47" s="92"/>
      <c r="BK47" s="4" t="str">
        <f>D47</f>
        <v>…</v>
      </c>
      <c r="BL47" s="93">
        <f>AM47</f>
        <v>0</v>
      </c>
      <c r="BM47" s="290">
        <f t="shared" ref="BM47:BM48" si="57">SUM(BA47:BJ47,AO47:AX47)</f>
        <v>0</v>
      </c>
      <c r="BN47" s="291"/>
      <c r="BO47" s="154">
        <f t="shared" ref="BO47:BO48" si="58">BM47+AE47</f>
        <v>0</v>
      </c>
      <c r="BP47" s="78">
        <f t="shared" ref="BP47:BP48" si="59">BM47*AN47+AG47</f>
        <v>0</v>
      </c>
      <c r="BQ47" s="79"/>
      <c r="BR47" s="76"/>
      <c r="BS47" s="76"/>
      <c r="BT47" s="76"/>
      <c r="BU47" s="4" t="str">
        <f t="shared" si="43"/>
        <v>…</v>
      </c>
      <c r="BV47" s="89">
        <f t="shared" si="44"/>
        <v>0</v>
      </c>
      <c r="BW47" s="90">
        <f t="shared" ref="BW47:BW48" si="60">F47</f>
        <v>0</v>
      </c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289">
        <f t="shared" ref="CH47:CH48" si="61">BV47</f>
        <v>0</v>
      </c>
      <c r="CI47" s="289"/>
      <c r="CJ47" s="91"/>
      <c r="CK47" s="91"/>
      <c r="CL47" s="91"/>
      <c r="CM47" s="91"/>
      <c r="CN47" s="91"/>
      <c r="CO47" s="91"/>
      <c r="CP47" s="91"/>
      <c r="CQ47" s="91"/>
      <c r="CR47" s="91"/>
      <c r="CS47" s="92"/>
      <c r="CT47" s="4" t="str">
        <f t="shared" si="46"/>
        <v>…</v>
      </c>
      <c r="CU47" s="93">
        <f>BV47</f>
        <v>0</v>
      </c>
      <c r="CV47" s="290">
        <f t="shared" ref="CV47:CV48" si="62">SUM(CJ47:CS47,BX47:CG47)</f>
        <v>0</v>
      </c>
      <c r="CW47" s="291"/>
      <c r="CX47" s="154">
        <f t="shared" ref="CX47:CX48" si="63">AE47+BM47+CV47</f>
        <v>0</v>
      </c>
      <c r="CY47" s="78">
        <f t="shared" ref="CY47:CY48" si="64">BW47*CX47</f>
        <v>0</v>
      </c>
      <c r="CZ47" s="79"/>
      <c r="DA47" s="76"/>
    </row>
    <row r="48" spans="4:105" ht="22.65" customHeight="1" x14ac:dyDescent="0.3">
      <c r="D48" s="4" t="s">
        <v>103</v>
      </c>
      <c r="E48" s="124"/>
      <c r="F48" s="125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292">
        <f t="shared" ref="Q48" si="65">E48</f>
        <v>0</v>
      </c>
      <c r="R48" s="292"/>
      <c r="S48" s="119"/>
      <c r="T48" s="119"/>
      <c r="U48" s="119"/>
      <c r="V48" s="119"/>
      <c r="W48" s="119"/>
      <c r="X48" s="119"/>
      <c r="Y48" s="119"/>
      <c r="Z48" s="119"/>
      <c r="AA48" s="119"/>
      <c r="AB48" s="120"/>
      <c r="AC48" s="4" t="str">
        <f t="shared" si="40"/>
        <v>…</v>
      </c>
      <c r="AD48" s="121">
        <f t="shared" ref="AD48" si="66">E48</f>
        <v>0</v>
      </c>
      <c r="AE48" s="293">
        <f t="shared" si="51"/>
        <v>0</v>
      </c>
      <c r="AF48" s="294"/>
      <c r="AG48" s="122">
        <f t="shared" si="52"/>
        <v>0</v>
      </c>
      <c r="AH48" s="123"/>
      <c r="AI48" s="76"/>
      <c r="AJ48" s="76"/>
      <c r="AL48" s="4" t="str">
        <f t="shared" si="53"/>
        <v>…</v>
      </c>
      <c r="AM48" s="117">
        <f t="shared" si="54"/>
        <v>0</v>
      </c>
      <c r="AN48" s="118">
        <f t="shared" si="55"/>
        <v>0</v>
      </c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292">
        <f t="shared" si="56"/>
        <v>0</v>
      </c>
      <c r="AZ48" s="292"/>
      <c r="BA48" s="119"/>
      <c r="BB48" s="119"/>
      <c r="BC48" s="119"/>
      <c r="BD48" s="119"/>
      <c r="BE48" s="119"/>
      <c r="BF48" s="119"/>
      <c r="BG48" s="119"/>
      <c r="BH48" s="119"/>
      <c r="BI48" s="119"/>
      <c r="BJ48" s="120"/>
      <c r="BK48" s="4" t="str">
        <f>D48</f>
        <v>…</v>
      </c>
      <c r="BL48" s="121">
        <f t="shared" ref="BL48" si="67">AM48</f>
        <v>0</v>
      </c>
      <c r="BM48" s="293">
        <f t="shared" si="57"/>
        <v>0</v>
      </c>
      <c r="BN48" s="294"/>
      <c r="BO48" s="153">
        <f t="shared" si="58"/>
        <v>0</v>
      </c>
      <c r="BP48" s="122">
        <f t="shared" si="59"/>
        <v>0</v>
      </c>
      <c r="BQ48" s="123"/>
      <c r="BR48" s="76"/>
      <c r="BS48" s="76"/>
      <c r="BT48" s="76"/>
      <c r="BU48" s="4" t="str">
        <f t="shared" si="43"/>
        <v>…</v>
      </c>
      <c r="BV48" s="117">
        <f t="shared" si="44"/>
        <v>0</v>
      </c>
      <c r="BW48" s="118">
        <f t="shared" si="60"/>
        <v>0</v>
      </c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292">
        <f t="shared" si="61"/>
        <v>0</v>
      </c>
      <c r="CI48" s="292"/>
      <c r="CJ48" s="119"/>
      <c r="CK48" s="119"/>
      <c r="CL48" s="119"/>
      <c r="CM48" s="119"/>
      <c r="CN48" s="119"/>
      <c r="CO48" s="119"/>
      <c r="CP48" s="119"/>
      <c r="CQ48" s="119"/>
      <c r="CR48" s="119"/>
      <c r="CS48" s="120"/>
      <c r="CT48" s="4" t="str">
        <f t="shared" si="46"/>
        <v>…</v>
      </c>
      <c r="CU48" s="121">
        <f t="shared" ref="CU48" si="68">BV48</f>
        <v>0</v>
      </c>
      <c r="CV48" s="293">
        <f t="shared" si="62"/>
        <v>0</v>
      </c>
      <c r="CW48" s="294"/>
      <c r="CX48" s="153">
        <f t="shared" si="63"/>
        <v>0</v>
      </c>
      <c r="CY48" s="122">
        <f t="shared" si="64"/>
        <v>0</v>
      </c>
      <c r="CZ48" s="123"/>
      <c r="DA48" s="76"/>
    </row>
    <row r="49" spans="4:105" ht="22.65" customHeight="1" x14ac:dyDescent="0.3">
      <c r="D49" s="4" t="s">
        <v>103</v>
      </c>
      <c r="E49" s="94"/>
      <c r="F49" s="95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289">
        <f t="shared" si="47"/>
        <v>0</v>
      </c>
      <c r="R49" s="289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4" t="str">
        <f t="shared" si="40"/>
        <v>…</v>
      </c>
      <c r="AD49" s="93">
        <f t="shared" si="48"/>
        <v>0</v>
      </c>
      <c r="AE49" s="290">
        <f t="shared" si="8"/>
        <v>0</v>
      </c>
      <c r="AF49" s="291"/>
      <c r="AG49" s="78">
        <f t="shared" si="3"/>
        <v>0</v>
      </c>
      <c r="AH49" s="79"/>
      <c r="AI49" s="76"/>
      <c r="AJ49" s="76"/>
      <c r="AL49" s="4" t="str">
        <f t="shared" si="41"/>
        <v>…</v>
      </c>
      <c r="AM49" s="89">
        <f t="shared" si="41"/>
        <v>0</v>
      </c>
      <c r="AN49" s="90">
        <f t="shared" si="4"/>
        <v>0</v>
      </c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289">
        <f t="shared" si="42"/>
        <v>0</v>
      </c>
      <c r="AZ49" s="289"/>
      <c r="BA49" s="91"/>
      <c r="BB49" s="91"/>
      <c r="BC49" s="91"/>
      <c r="BD49" s="91"/>
      <c r="BE49" s="91"/>
      <c r="BF49" s="91"/>
      <c r="BG49" s="91"/>
      <c r="BH49" s="91"/>
      <c r="BI49" s="91"/>
      <c r="BJ49" s="92"/>
      <c r="BK49" s="4" t="str">
        <f>D49</f>
        <v>…</v>
      </c>
      <c r="BL49" s="93">
        <f t="shared" si="49"/>
        <v>0</v>
      </c>
      <c r="BM49" s="290">
        <f t="shared" si="5"/>
        <v>0</v>
      </c>
      <c r="BN49" s="291"/>
      <c r="BO49" s="154">
        <f t="shared" si="0"/>
        <v>0</v>
      </c>
      <c r="BP49" s="78">
        <f t="shared" si="6"/>
        <v>0</v>
      </c>
      <c r="BQ49" s="79"/>
      <c r="BR49" s="76"/>
      <c r="BS49" s="76"/>
      <c r="BT49" s="76"/>
      <c r="BU49" s="4" t="str">
        <f t="shared" si="43"/>
        <v>…</v>
      </c>
      <c r="BV49" s="89">
        <f t="shared" si="44"/>
        <v>0</v>
      </c>
      <c r="BW49" s="90">
        <f t="shared" si="1"/>
        <v>0</v>
      </c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289">
        <f t="shared" si="45"/>
        <v>0</v>
      </c>
      <c r="CI49" s="289"/>
      <c r="CJ49" s="91"/>
      <c r="CK49" s="91"/>
      <c r="CL49" s="91"/>
      <c r="CM49" s="91"/>
      <c r="CN49" s="91"/>
      <c r="CO49" s="91"/>
      <c r="CP49" s="91"/>
      <c r="CQ49" s="91"/>
      <c r="CR49" s="91"/>
      <c r="CS49" s="92"/>
      <c r="CT49" s="4" t="str">
        <f t="shared" si="46"/>
        <v>…</v>
      </c>
      <c r="CU49" s="93">
        <f t="shared" si="50"/>
        <v>0</v>
      </c>
      <c r="CV49" s="290">
        <f t="shared" si="9"/>
        <v>0</v>
      </c>
      <c r="CW49" s="291"/>
      <c r="CX49" s="154">
        <f t="shared" si="2"/>
        <v>0</v>
      </c>
      <c r="CY49" s="78">
        <f t="shared" si="7"/>
        <v>0</v>
      </c>
      <c r="CZ49" s="79"/>
      <c r="DA49" s="76"/>
    </row>
    <row r="50" spans="4:105" ht="22.65" customHeight="1" thickBot="1" x14ac:dyDescent="0.35">
      <c r="D50" s="4" t="s">
        <v>103</v>
      </c>
      <c r="E50" s="124"/>
      <c r="F50" s="125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292">
        <f t="shared" ref="Q50" si="69">E50</f>
        <v>0</v>
      </c>
      <c r="R50" s="292"/>
      <c r="S50" s="119"/>
      <c r="T50" s="119"/>
      <c r="U50" s="119"/>
      <c r="V50" s="119"/>
      <c r="W50" s="119"/>
      <c r="X50" s="119"/>
      <c r="Y50" s="119"/>
      <c r="Z50" s="119"/>
      <c r="AA50" s="119"/>
      <c r="AB50" s="120"/>
      <c r="AC50" s="4" t="str">
        <f t="shared" si="40"/>
        <v>…</v>
      </c>
      <c r="AD50" s="121">
        <f t="shared" si="48"/>
        <v>0</v>
      </c>
      <c r="AE50" s="295">
        <f>SUM(S50:AB50,G50:P50)</f>
        <v>0</v>
      </c>
      <c r="AF50" s="294"/>
      <c r="AG50" s="122">
        <f>AE50*F50</f>
        <v>0</v>
      </c>
      <c r="AH50" s="123"/>
      <c r="AI50" s="76"/>
      <c r="AJ50" s="76"/>
      <c r="AL50" s="4" t="str">
        <f t="shared" si="41"/>
        <v>…</v>
      </c>
      <c r="AM50" s="117">
        <f t="shared" si="41"/>
        <v>0</v>
      </c>
      <c r="AN50" s="118">
        <f t="shared" si="4"/>
        <v>0</v>
      </c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292">
        <f t="shared" ref="AY50" si="70">AM50</f>
        <v>0</v>
      </c>
      <c r="AZ50" s="292"/>
      <c r="BA50" s="119"/>
      <c r="BB50" s="119"/>
      <c r="BC50" s="119"/>
      <c r="BD50" s="119"/>
      <c r="BE50" s="119"/>
      <c r="BF50" s="119"/>
      <c r="BG50" s="119"/>
      <c r="BH50" s="119"/>
      <c r="BI50" s="119"/>
      <c r="BJ50" s="120"/>
      <c r="BK50" s="176"/>
      <c r="BL50" s="121">
        <f t="shared" si="49"/>
        <v>0</v>
      </c>
      <c r="BM50" s="293">
        <f t="shared" ref="BM50" si="71">SUM(BA50:BJ50,AO50:AX50)</f>
        <v>0</v>
      </c>
      <c r="BN50" s="294"/>
      <c r="BO50" s="153">
        <f t="shared" ref="BO50" si="72">BM50+AE50</f>
        <v>0</v>
      </c>
      <c r="BP50" s="122">
        <f t="shared" ref="BP50" si="73">BM50*AN50+AG50</f>
        <v>0</v>
      </c>
      <c r="BQ50" s="175"/>
      <c r="BR50" s="76"/>
      <c r="BS50" s="76"/>
      <c r="BT50" s="76"/>
      <c r="BU50" s="4" t="str">
        <f t="shared" si="43"/>
        <v>…</v>
      </c>
      <c r="BV50" s="117">
        <f t="shared" si="44"/>
        <v>0</v>
      </c>
      <c r="BW50" s="118">
        <f t="shared" si="1"/>
        <v>0</v>
      </c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292">
        <f t="shared" ref="CH50" si="74">BV50</f>
        <v>0</v>
      </c>
      <c r="CI50" s="292"/>
      <c r="CJ50" s="119"/>
      <c r="CK50" s="119"/>
      <c r="CL50" s="119"/>
      <c r="CM50" s="119"/>
      <c r="CN50" s="119"/>
      <c r="CO50" s="119"/>
      <c r="CP50" s="119"/>
      <c r="CQ50" s="119"/>
      <c r="CR50" s="119"/>
      <c r="CS50" s="120"/>
      <c r="CT50" s="176" t="str">
        <f t="shared" si="46"/>
        <v>…</v>
      </c>
      <c r="CU50" s="121">
        <f t="shared" ref="CU50" si="75">BV50</f>
        <v>0</v>
      </c>
      <c r="CV50" s="293">
        <f t="shared" ref="CV50" si="76">SUM(CJ50:CS50,BX50:CG50)</f>
        <v>0</v>
      </c>
      <c r="CW50" s="294"/>
      <c r="CX50" s="153">
        <f t="shared" ref="CX50" si="77">AE50+BM50+CV50</f>
        <v>0</v>
      </c>
      <c r="CY50" s="122">
        <f t="shared" ref="CY50" si="78">BW50*CX50</f>
        <v>0</v>
      </c>
      <c r="CZ50" s="123"/>
      <c r="DA50" s="76"/>
    </row>
    <row r="51" spans="4:105" ht="18.75" customHeight="1" x14ac:dyDescent="0.3">
      <c r="D51" s="304" t="s">
        <v>104</v>
      </c>
      <c r="E51" s="305"/>
      <c r="F51" s="305"/>
      <c r="G51" s="356">
        <f t="shared" ref="G51:P51" si="79">SUM(G13:G50)</f>
        <v>0</v>
      </c>
      <c r="H51" s="356">
        <f t="shared" si="79"/>
        <v>0</v>
      </c>
      <c r="I51" s="356">
        <f t="shared" si="79"/>
        <v>0</v>
      </c>
      <c r="J51" s="356">
        <f t="shared" si="79"/>
        <v>0</v>
      </c>
      <c r="K51" s="356">
        <f t="shared" si="79"/>
        <v>0</v>
      </c>
      <c r="L51" s="356">
        <f t="shared" si="79"/>
        <v>0</v>
      </c>
      <c r="M51" s="356">
        <f t="shared" si="79"/>
        <v>0</v>
      </c>
      <c r="N51" s="356">
        <f t="shared" si="79"/>
        <v>0</v>
      </c>
      <c r="O51" s="356">
        <f t="shared" si="79"/>
        <v>0</v>
      </c>
      <c r="P51" s="356">
        <f t="shared" si="79"/>
        <v>0</v>
      </c>
      <c r="Q51" s="315" t="s">
        <v>105</v>
      </c>
      <c r="R51" s="315"/>
      <c r="S51" s="356">
        <f t="shared" ref="S51:AB51" si="80">SUM(S13:S50)</f>
        <v>0</v>
      </c>
      <c r="T51" s="356">
        <f t="shared" si="80"/>
        <v>0</v>
      </c>
      <c r="U51" s="356">
        <f t="shared" si="80"/>
        <v>0</v>
      </c>
      <c r="V51" s="356">
        <f t="shared" si="80"/>
        <v>0</v>
      </c>
      <c r="W51" s="356">
        <f t="shared" si="80"/>
        <v>0</v>
      </c>
      <c r="X51" s="356">
        <f t="shared" si="80"/>
        <v>0</v>
      </c>
      <c r="Y51" s="356">
        <f t="shared" si="80"/>
        <v>0</v>
      </c>
      <c r="Z51" s="356">
        <f t="shared" si="80"/>
        <v>0</v>
      </c>
      <c r="AA51" s="356">
        <f t="shared" si="80"/>
        <v>0</v>
      </c>
      <c r="AB51" s="356">
        <f t="shared" si="80"/>
        <v>0</v>
      </c>
      <c r="AC51" s="330">
        <f>SUM(AE13:AF50)</f>
        <v>0</v>
      </c>
      <c r="AD51" s="331"/>
      <c r="AE51" s="331"/>
      <c r="AF51" s="332"/>
      <c r="AG51" s="317"/>
      <c r="AH51" s="76"/>
      <c r="AI51" s="76"/>
      <c r="AJ51" s="76"/>
      <c r="AL51" s="304" t="s">
        <v>104</v>
      </c>
      <c r="AM51" s="305"/>
      <c r="AN51" s="305"/>
      <c r="AO51" s="308">
        <f t="shared" ref="AO51:AX51" si="81">SUM(AO13:AO50)</f>
        <v>0</v>
      </c>
      <c r="AP51" s="310">
        <f t="shared" si="81"/>
        <v>0</v>
      </c>
      <c r="AQ51" s="310">
        <f t="shared" si="81"/>
        <v>0</v>
      </c>
      <c r="AR51" s="310">
        <f t="shared" si="81"/>
        <v>0</v>
      </c>
      <c r="AS51" s="310">
        <f t="shared" si="81"/>
        <v>0</v>
      </c>
      <c r="AT51" s="310">
        <f t="shared" si="81"/>
        <v>0</v>
      </c>
      <c r="AU51" s="310">
        <f t="shared" si="81"/>
        <v>0</v>
      </c>
      <c r="AV51" s="310">
        <f t="shared" si="81"/>
        <v>0</v>
      </c>
      <c r="AW51" s="310">
        <f t="shared" si="81"/>
        <v>0</v>
      </c>
      <c r="AX51" s="310">
        <f t="shared" si="81"/>
        <v>0</v>
      </c>
      <c r="AY51" s="315" t="s">
        <v>105</v>
      </c>
      <c r="AZ51" s="315"/>
      <c r="BA51" s="310">
        <f t="shared" ref="BA51:BJ51" si="82">SUM(BA13:BA50)</f>
        <v>0</v>
      </c>
      <c r="BB51" s="310">
        <f t="shared" si="82"/>
        <v>0</v>
      </c>
      <c r="BC51" s="310">
        <f t="shared" si="82"/>
        <v>0</v>
      </c>
      <c r="BD51" s="310">
        <f t="shared" si="82"/>
        <v>0</v>
      </c>
      <c r="BE51" s="310">
        <f t="shared" si="82"/>
        <v>0</v>
      </c>
      <c r="BF51" s="310">
        <f t="shared" si="82"/>
        <v>0</v>
      </c>
      <c r="BG51" s="310">
        <f t="shared" si="82"/>
        <v>0</v>
      </c>
      <c r="BH51" s="310">
        <f t="shared" si="82"/>
        <v>0</v>
      </c>
      <c r="BI51" s="310">
        <f t="shared" si="82"/>
        <v>0</v>
      </c>
      <c r="BJ51" s="310">
        <f t="shared" si="82"/>
        <v>0</v>
      </c>
      <c r="BK51" s="330">
        <f>SUM(BM13:BN50)</f>
        <v>0</v>
      </c>
      <c r="BL51" s="331"/>
      <c r="BM51" s="331"/>
      <c r="BN51" s="332"/>
      <c r="BO51" s="80">
        <f>SUM(BO13:BO50)</f>
        <v>0</v>
      </c>
      <c r="BP51" s="317"/>
      <c r="BQ51" s="76"/>
      <c r="BR51" s="76"/>
      <c r="BS51" s="76"/>
      <c r="BT51" s="76"/>
      <c r="BU51" s="304" t="s">
        <v>104</v>
      </c>
      <c r="BV51" s="305"/>
      <c r="BW51" s="305"/>
      <c r="BX51" s="308">
        <f t="shared" ref="BX51:CG51" si="83">SUM(BX13:BX50)</f>
        <v>0</v>
      </c>
      <c r="BY51" s="310">
        <f t="shared" si="83"/>
        <v>0</v>
      </c>
      <c r="BZ51" s="310">
        <f t="shared" si="83"/>
        <v>0</v>
      </c>
      <c r="CA51" s="310">
        <f t="shared" si="83"/>
        <v>0</v>
      </c>
      <c r="CB51" s="310">
        <f t="shared" si="83"/>
        <v>0</v>
      </c>
      <c r="CC51" s="310">
        <f t="shared" si="83"/>
        <v>0</v>
      </c>
      <c r="CD51" s="310">
        <f t="shared" si="83"/>
        <v>0</v>
      </c>
      <c r="CE51" s="310">
        <f t="shared" si="83"/>
        <v>0</v>
      </c>
      <c r="CF51" s="310">
        <f t="shared" si="83"/>
        <v>0</v>
      </c>
      <c r="CG51" s="310">
        <f t="shared" si="83"/>
        <v>0</v>
      </c>
      <c r="CH51" s="315" t="s">
        <v>105</v>
      </c>
      <c r="CI51" s="315"/>
      <c r="CJ51" s="310">
        <f t="shared" ref="CJ51:CS51" si="84">SUM(CJ13:CJ50)</f>
        <v>0</v>
      </c>
      <c r="CK51" s="310">
        <f t="shared" si="84"/>
        <v>0</v>
      </c>
      <c r="CL51" s="310">
        <f t="shared" si="84"/>
        <v>0</v>
      </c>
      <c r="CM51" s="310">
        <f t="shared" si="84"/>
        <v>0</v>
      </c>
      <c r="CN51" s="310">
        <f t="shared" si="84"/>
        <v>0</v>
      </c>
      <c r="CO51" s="310">
        <f t="shared" si="84"/>
        <v>0</v>
      </c>
      <c r="CP51" s="310">
        <f t="shared" si="84"/>
        <v>0</v>
      </c>
      <c r="CQ51" s="310">
        <f t="shared" si="84"/>
        <v>0</v>
      </c>
      <c r="CR51" s="310">
        <f t="shared" si="84"/>
        <v>0</v>
      </c>
      <c r="CS51" s="310">
        <f t="shared" si="84"/>
        <v>0</v>
      </c>
      <c r="CT51" s="330">
        <f>SUM(CV13:CW50)</f>
        <v>0</v>
      </c>
      <c r="CU51" s="331"/>
      <c r="CV51" s="331"/>
      <c r="CW51" s="332"/>
      <c r="CX51" s="80">
        <f>SUM(CX13:CX50)</f>
        <v>0</v>
      </c>
      <c r="CY51" s="317"/>
      <c r="CZ51" s="76"/>
      <c r="DA51" s="76"/>
    </row>
    <row r="52" spans="4:105" ht="30.15" customHeight="1" thickBot="1" x14ac:dyDescent="0.35">
      <c r="D52" s="306"/>
      <c r="E52" s="307"/>
      <c r="F52" s="307"/>
      <c r="G52" s="357"/>
      <c r="H52" s="357"/>
      <c r="I52" s="357"/>
      <c r="J52" s="357"/>
      <c r="K52" s="357"/>
      <c r="L52" s="357"/>
      <c r="M52" s="357"/>
      <c r="N52" s="357"/>
      <c r="O52" s="357"/>
      <c r="P52" s="357"/>
      <c r="Q52" s="316"/>
      <c r="R52" s="316"/>
      <c r="S52" s="357"/>
      <c r="T52" s="357"/>
      <c r="U52" s="357"/>
      <c r="V52" s="357"/>
      <c r="W52" s="357"/>
      <c r="X52" s="357"/>
      <c r="Y52" s="357"/>
      <c r="Z52" s="357"/>
      <c r="AA52" s="357"/>
      <c r="AB52" s="357"/>
      <c r="AC52" s="319" t="s">
        <v>110</v>
      </c>
      <c r="AD52" s="320"/>
      <c r="AE52" s="320"/>
      <c r="AF52" s="321"/>
      <c r="AG52" s="318"/>
      <c r="AH52" s="76"/>
      <c r="AI52" s="76"/>
      <c r="AJ52" s="76"/>
      <c r="AL52" s="306"/>
      <c r="AM52" s="307"/>
      <c r="AN52" s="307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16"/>
      <c r="AZ52" s="316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19" t="s">
        <v>117</v>
      </c>
      <c r="BL52" s="320"/>
      <c r="BM52" s="320"/>
      <c r="BN52" s="321"/>
      <c r="BO52" s="2" t="s">
        <v>120</v>
      </c>
      <c r="BP52" s="318"/>
      <c r="BQ52" s="76"/>
      <c r="BR52" s="76"/>
      <c r="BS52" s="76"/>
      <c r="BT52" s="76"/>
      <c r="BU52" s="306"/>
      <c r="BV52" s="307"/>
      <c r="BW52" s="307"/>
      <c r="BX52" s="309"/>
      <c r="BY52" s="309"/>
      <c r="BZ52" s="309"/>
      <c r="CA52" s="309"/>
      <c r="CB52" s="309"/>
      <c r="CC52" s="309"/>
      <c r="CD52" s="309"/>
      <c r="CE52" s="309"/>
      <c r="CF52" s="309"/>
      <c r="CG52" s="309"/>
      <c r="CH52" s="316"/>
      <c r="CI52" s="316"/>
      <c r="CJ52" s="309"/>
      <c r="CK52" s="309"/>
      <c r="CL52" s="309"/>
      <c r="CM52" s="309"/>
      <c r="CN52" s="309"/>
      <c r="CO52" s="309"/>
      <c r="CP52" s="309"/>
      <c r="CQ52" s="309"/>
      <c r="CR52" s="309"/>
      <c r="CS52" s="309"/>
      <c r="CT52" s="319" t="s">
        <v>121</v>
      </c>
      <c r="CU52" s="320"/>
      <c r="CV52" s="320"/>
      <c r="CW52" s="321"/>
      <c r="CX52" s="83" t="s">
        <v>118</v>
      </c>
      <c r="CY52" s="318"/>
      <c r="CZ52" s="76"/>
      <c r="DA52" s="76"/>
    </row>
    <row r="53" spans="4:105" ht="18.75" customHeight="1" x14ac:dyDescent="0.3">
      <c r="D53" s="311" t="s">
        <v>106</v>
      </c>
      <c r="E53" s="312"/>
      <c r="F53" s="312"/>
      <c r="G53" s="300">
        <f>(G13*$F$13)+(G14*$F$14)+(G15*$F$15)+(G16*$F$16)+(G17*$F$17)+(G18*$F$18)+(G19*$F$19)+(G20*$F$20)+(G21*$F$21)+(G22*$F$22)+(G23*$F$23)+(G24*$F$24)+(G25*$F$25)+(G26*$F$26)+(G27*$F$27)+(G28*$F$28)+(G29*$F$29)+(G30*$F$30)+(G31*$F$31)+(G32*$F$32)+(G33*$F$33)+(G34*$F$34)+(G35*$F$35)+(G36*$F$36)+(G37*$F$37)+(G38*$F$38)+(G39*$F$39)+(G40*$F$40)+(G41*$F$41)+(G42*$F$42)+(G43*$F$43)+(G44*$F$44)+(G45*$F$45)+(G46*$F$46)+(G47*$F$47)+(G48*$F$48)+(G49*$F$49)+(G50*$F$50)</f>
        <v>0</v>
      </c>
      <c r="H53" s="300">
        <f t="shared" ref="H53:P53" si="85">(H13*$F$13)+(H14*$F$14)+(H15*$F$15)+(H16*$F$16)+(H17*$F$17)+(H18*$F$18)+(H19*$F$19)+(H20*$F$20)+(H21*$F$21)+(H22*$F$22)+(H23*$F$23)+(H24*$F$24)+(H25*$F$25)+(H26*$F$26)+(H27*$F$27)+(H28*$F$28)+(H29*$F$29)+(H30*$F$30)+(H31*$F$31)+(H32*$F$32)+(H33*$F$33)+(H34*$F$34)+(H35*$F$35)+(H36*$F$36)+(H37*$F$37)+(H38*$F$38)+(H39*$F$39)+(H40*$F$40)+(H41*$F$41)+(H42*$F$42)+(H43*$F$43)+(H44*$F$44)+(H45*$F$45)+(H46*$F$46)+(H47*$F$47)+(H48*$F$48)+(H49*$F$49)+(H50*$F$50)</f>
        <v>0</v>
      </c>
      <c r="I53" s="300">
        <f t="shared" si="85"/>
        <v>0</v>
      </c>
      <c r="J53" s="300">
        <f t="shared" si="85"/>
        <v>0</v>
      </c>
      <c r="K53" s="300">
        <f t="shared" si="85"/>
        <v>0</v>
      </c>
      <c r="L53" s="300">
        <f t="shared" si="85"/>
        <v>0</v>
      </c>
      <c r="M53" s="300">
        <f t="shared" si="85"/>
        <v>0</v>
      </c>
      <c r="N53" s="300">
        <f t="shared" si="85"/>
        <v>0</v>
      </c>
      <c r="O53" s="300">
        <f t="shared" si="85"/>
        <v>0</v>
      </c>
      <c r="P53" s="300">
        <f t="shared" si="85"/>
        <v>0</v>
      </c>
      <c r="Q53" s="302" t="s">
        <v>107</v>
      </c>
      <c r="R53" s="302"/>
      <c r="S53" s="300">
        <f t="shared" ref="S53:AB53" si="86">(S13*$F$13)+(S14*$F$14)+(S15*$F$15)+(S16*$F$16)+(S17*$F$17)+(S18*$F$18)+(S19*$F$19)+(S20*$F$20)+(S21*$F$21)+(S22*$F$22)+(S23*$F$23)+(S24*$F$24)+(S25*$F$25)+(S26*$F$26)+(S27*$F$27)+(S28*$F$28)+(S29*$F$29)+(S30*$F$30)+(S31*$F$31)+(S32*$F$32)+(S33*$F$33)+(S34*$F$34)+(S35*$F$35)+(S36*$F$36)+(S37*$F$37)+(S38*$F$38)+(S39*$F$39)+(S40*$F$40)+(S41*$F$41)+(S42*$F$42)+(S43*$F$43)+(S44*$F$44)+(S45*$F$45)+(S46*$F$46)+(S47*$F$47)+(S48*$F$48)+(S49*$F$49)+(S50*$F$50)</f>
        <v>0</v>
      </c>
      <c r="T53" s="300">
        <f t="shared" si="86"/>
        <v>0</v>
      </c>
      <c r="U53" s="300">
        <f t="shared" si="86"/>
        <v>0</v>
      </c>
      <c r="V53" s="300">
        <f t="shared" si="86"/>
        <v>0</v>
      </c>
      <c r="W53" s="300">
        <f t="shared" si="86"/>
        <v>0</v>
      </c>
      <c r="X53" s="300">
        <f t="shared" si="86"/>
        <v>0</v>
      </c>
      <c r="Y53" s="300">
        <f t="shared" si="86"/>
        <v>0</v>
      </c>
      <c r="Z53" s="300">
        <f t="shared" si="86"/>
        <v>0</v>
      </c>
      <c r="AA53" s="300">
        <f t="shared" si="86"/>
        <v>0</v>
      </c>
      <c r="AB53" s="300">
        <f t="shared" si="86"/>
        <v>0</v>
      </c>
      <c r="AC53" s="322">
        <f>SUM(AG13:AG50)</f>
        <v>0</v>
      </c>
      <c r="AD53" s="323"/>
      <c r="AE53" s="323"/>
      <c r="AF53" s="323"/>
      <c r="AG53" s="325"/>
      <c r="AH53" s="76"/>
      <c r="AI53" s="76"/>
      <c r="AJ53" s="76"/>
      <c r="AL53" s="311" t="s">
        <v>106</v>
      </c>
      <c r="AM53" s="312"/>
      <c r="AN53" s="312"/>
      <c r="AO53" s="300">
        <f t="shared" ref="AO53:AX53" si="87">(AO13*$F$13)+(AO14*$F$14)+(AO15*$F$15)+(AO16*$F$16)+(AO17*$F$17)+(AO18*$F$18)+(AO19*$F$19)+(AO20*$F$20)+(AO21*$F$21)+(AO22*$F$22)+(AO23*$F$23)+(AO24*$F$24)+(AO25*$F$25)+(AO26*$F$26)+(AO27*$F$27)+(AO28*$F$28)+(AO29*$F$29)+(AO30*$F$30)+(AO31*$F$31)+(AO32*$F$32)+(AO33*$F$33)+(AO34*$F$34)+(AO35*$F$35)+(AO36*$F$36)+(AO37*$F$37)+(AO38*$F$38)+(AO39*$F$39)+(AO40*$F$40)+(AO41*$F$41)+(AO42*$F$42)+(AO43*$F$43)+(AO44*$F$44)+(AO45*$F$45)+(AO46*$F$46)+(AO47*$F$47)+(AO48*$F$48)+(AO49*$F$49)+(AO50*$F$50)</f>
        <v>0</v>
      </c>
      <c r="AP53" s="300">
        <f t="shared" si="87"/>
        <v>0</v>
      </c>
      <c r="AQ53" s="300">
        <f t="shared" si="87"/>
        <v>0</v>
      </c>
      <c r="AR53" s="300">
        <f t="shared" si="87"/>
        <v>0</v>
      </c>
      <c r="AS53" s="300">
        <f t="shared" si="87"/>
        <v>0</v>
      </c>
      <c r="AT53" s="300">
        <f t="shared" si="87"/>
        <v>0</v>
      </c>
      <c r="AU53" s="300">
        <f t="shared" si="87"/>
        <v>0</v>
      </c>
      <c r="AV53" s="300">
        <f t="shared" si="87"/>
        <v>0</v>
      </c>
      <c r="AW53" s="300">
        <f t="shared" si="87"/>
        <v>0</v>
      </c>
      <c r="AX53" s="300">
        <f t="shared" si="87"/>
        <v>0</v>
      </c>
      <c r="AY53" s="302" t="s">
        <v>107</v>
      </c>
      <c r="AZ53" s="302"/>
      <c r="BA53" s="300">
        <f t="shared" ref="BA53:BJ53" si="88">(BA13*$F$13)+(BA14*$F$14)+(BA15*$F$15)+(BA16*$F$16)+(BA17*$F$17)+(BA18*$F$18)+(BA19*$F$19)+(BA20*$F$20)+(BA21*$F$21)+(BA22*$F$22)+(BA23*$F$23)+(BA24*$F$24)+(BA25*$F$25)+(BA26*$F$26)+(BA27*$F$27)+(BA28*$F$28)+(BA29*$F$29)+(BA30*$F$30)+(BA31*$F$31)+(BA32*$F$32)+(BA33*$F$33)+(BA34*$F$34)+(BA35*$F$35)+(BA36*$F$36)+(BA37*$F$37)+(BA38*$F$38)+(BA39*$F$39)+(BA40*$F$40)+(BA41*$F$41)+(BA42*$F$42)+(BA43*$F$43)+(BA44*$F$44)+(BA45*$F$45)+(BA46*$F$46)+(BA47*$F$47)+(BA48*$F$48)+(BA49*$F$49)+(BA50*$F$50)</f>
        <v>0</v>
      </c>
      <c r="BB53" s="300">
        <f t="shared" si="88"/>
        <v>0</v>
      </c>
      <c r="BC53" s="300">
        <f t="shared" si="88"/>
        <v>0</v>
      </c>
      <c r="BD53" s="300">
        <f t="shared" si="88"/>
        <v>0</v>
      </c>
      <c r="BE53" s="300">
        <f t="shared" si="88"/>
        <v>0</v>
      </c>
      <c r="BF53" s="300">
        <f t="shared" si="88"/>
        <v>0</v>
      </c>
      <c r="BG53" s="300">
        <f t="shared" si="88"/>
        <v>0</v>
      </c>
      <c r="BH53" s="300">
        <f t="shared" si="88"/>
        <v>0</v>
      </c>
      <c r="BI53" s="300">
        <f t="shared" si="88"/>
        <v>0</v>
      </c>
      <c r="BJ53" s="300">
        <f t="shared" si="88"/>
        <v>0</v>
      </c>
      <c r="BK53" s="322">
        <f>SUM(BP13:BP50)</f>
        <v>0</v>
      </c>
      <c r="BL53" s="323"/>
      <c r="BM53" s="323"/>
      <c r="BN53" s="323"/>
      <c r="BO53" s="324"/>
      <c r="BP53" s="325"/>
      <c r="BQ53" s="76"/>
      <c r="BR53" s="76"/>
      <c r="BS53" s="76"/>
      <c r="BT53" s="76"/>
      <c r="BU53" s="311" t="s">
        <v>106</v>
      </c>
      <c r="BV53" s="312"/>
      <c r="BW53" s="312"/>
      <c r="BX53" s="300">
        <f t="shared" ref="BX53:CG53" si="89">(BX13*$F$13)+(BX14*$F$14)+(BX15*$F$15)+(BX16*$F$16)+(BX17*$F$17)+(BX18*$F$18)+(BX19*$F$19)+(BX20*$F$20)+(BX21*$F$21)+(BX22*$F$22)+(BX23*$F$23)+(BX24*$F$24)+(BX25*$F$25)+(BX26*$F$26)+(BX27*$F$27)+(BX28*$F$28)+(BX29*$F$29)+(BX30*$F$30)+(BX31*$F$31)+(BX32*$F$32)+(BX33*$F$33)+(BX34*$F$34)+(BX35*$F$35)+(BX36*$F$36)+(BX37*$F$37)+(BX38*$F$38)+(BX39*$F$39)+(BX40*$F$40)+(BX41*$F$41)+(BX42*$F$42)+(BX43*$F$43)+(BX44*$F$44)+(BX45*$F$45)+(BX46*$F$46)+(BX47*$F$47)+(BX48*$F$48)+(BX49*$F$49)+(BX50*$F$50)</f>
        <v>0</v>
      </c>
      <c r="BY53" s="300">
        <f t="shared" si="89"/>
        <v>0</v>
      </c>
      <c r="BZ53" s="300">
        <f t="shared" si="89"/>
        <v>0</v>
      </c>
      <c r="CA53" s="300">
        <f t="shared" si="89"/>
        <v>0</v>
      </c>
      <c r="CB53" s="300">
        <f t="shared" si="89"/>
        <v>0</v>
      </c>
      <c r="CC53" s="300">
        <f t="shared" si="89"/>
        <v>0</v>
      </c>
      <c r="CD53" s="300">
        <f t="shared" si="89"/>
        <v>0</v>
      </c>
      <c r="CE53" s="300">
        <f t="shared" si="89"/>
        <v>0</v>
      </c>
      <c r="CF53" s="300">
        <f t="shared" si="89"/>
        <v>0</v>
      </c>
      <c r="CG53" s="300">
        <f t="shared" si="89"/>
        <v>0</v>
      </c>
      <c r="CH53" s="302" t="s">
        <v>107</v>
      </c>
      <c r="CI53" s="302"/>
      <c r="CJ53" s="300">
        <f t="shared" ref="CJ53:CR53" si="90">(CJ13*$F$13)+(CJ14*$F$14)+(CJ15*$F$15)+(CJ16*$F$16)+(CJ17*$F$17)+(CJ18*$F$18)+(CJ19*$F$19)+(CJ20*$F$20)+(CJ21*$F$21)+(CJ22*$F$22)+(CJ23*$F$23)+(CJ24*$F$24)+(CJ25*$F$25)+(CJ26*$F$26)+(CJ27*$F$27)+(CJ28*$F$28)+(CJ29*$F$29)+(CJ30*$F$30)+(CJ31*$F$31)+(CJ32*$F$32)+(CJ33*$F$33)+(CJ34*$F$34)+(CJ35*$F$35)+(CJ36*$F$36)+(CJ37*$F$37)+(CJ38*$F$38)+(CJ39*$F$39)+(CJ40*$F$40)+(CJ41*$F$41)+(CJ42*$F$42)+(CJ43*$F$43)+(CJ44*$F$44)+(CJ45*$F$45)+(CJ46*$F$46)+(CJ47*$F$47)+(CJ48*$F$48)+(CJ49*$F$49)+(CJ50*$F$50)</f>
        <v>0</v>
      </c>
      <c r="CK53" s="300">
        <f t="shared" si="90"/>
        <v>0</v>
      </c>
      <c r="CL53" s="300">
        <f t="shared" si="90"/>
        <v>0</v>
      </c>
      <c r="CM53" s="300">
        <f t="shared" si="90"/>
        <v>0</v>
      </c>
      <c r="CN53" s="300">
        <f t="shared" si="90"/>
        <v>0</v>
      </c>
      <c r="CO53" s="300">
        <f t="shared" si="90"/>
        <v>0</v>
      </c>
      <c r="CP53" s="300">
        <f t="shared" si="90"/>
        <v>0</v>
      </c>
      <c r="CQ53" s="300">
        <f t="shared" si="90"/>
        <v>0</v>
      </c>
      <c r="CR53" s="300">
        <f t="shared" si="90"/>
        <v>0</v>
      </c>
      <c r="CS53" s="300">
        <f>(CS13*$F$13)+(CS14*$F$14)+(CS15*$F$15)+(CS16*$F$16)+(CS17*$F$17)+(CS18*$F$18)+(CS19*$F$19)+(CS20*$F$20)+(CS21*$F$21)+(CS22*$F$22)+(CS23*$F$23)+(CS24*$F$24)+(CS25*$F$25)+(CS26*$F$26)+(CS27*$F$27)+(CS28*$F$28)+(CS29*$F$29)+(CS30*$F$30)+(CS31*$F$31)+(CS32*$F$32)+(CS33*$F$33)+(CS34*$F$34)+(CS35*$F$35)+(CS36*$F$36)+(CS37*$F$37)+(CS38*$F$38)+(CS39*$F$39)+(CS40*$F$40)+(CS41*$F$41)+(CS42*$F$42)+(CS43*$F$43)+(CS44*$F$44)+(CS45*$F$45)+(CS46*$F$46)+(CS47*$F$47)+(CS48*$F$48)+(CS49*$F$49)+(CS50*$F$50)</f>
        <v>0</v>
      </c>
      <c r="CT53" s="322">
        <f>SUM(CY13:CY50)</f>
        <v>0</v>
      </c>
      <c r="CU53" s="323"/>
      <c r="CV53" s="323"/>
      <c r="CW53" s="323"/>
      <c r="CX53" s="324"/>
      <c r="CY53" s="325"/>
      <c r="CZ53" s="76"/>
      <c r="DA53" s="76"/>
    </row>
    <row r="54" spans="4:105" ht="15.75" customHeight="1" thickBot="1" x14ac:dyDescent="0.35">
      <c r="D54" s="313"/>
      <c r="E54" s="314"/>
      <c r="F54" s="314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3"/>
      <c r="R54" s="303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58" t="s">
        <v>111</v>
      </c>
      <c r="AD54" s="359"/>
      <c r="AE54" s="359"/>
      <c r="AF54" s="359"/>
      <c r="AG54" s="360"/>
      <c r="AH54" s="76"/>
      <c r="AI54" s="76"/>
      <c r="AJ54" s="76"/>
      <c r="AL54" s="313"/>
      <c r="AM54" s="314"/>
      <c r="AN54" s="314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3"/>
      <c r="AZ54" s="303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326" t="s">
        <v>115</v>
      </c>
      <c r="BL54" s="327"/>
      <c r="BM54" s="327"/>
      <c r="BN54" s="327"/>
      <c r="BO54" s="328"/>
      <c r="BP54" s="329"/>
      <c r="BQ54" s="76"/>
      <c r="BR54" s="76"/>
      <c r="BS54" s="76"/>
      <c r="BT54" s="76"/>
      <c r="BU54" s="313"/>
      <c r="BV54" s="314"/>
      <c r="BW54" s="314"/>
      <c r="BX54" s="301"/>
      <c r="BY54" s="301"/>
      <c r="BZ54" s="301"/>
      <c r="CA54" s="301"/>
      <c r="CB54" s="301"/>
      <c r="CC54" s="301"/>
      <c r="CD54" s="301"/>
      <c r="CE54" s="301"/>
      <c r="CF54" s="301"/>
      <c r="CG54" s="301"/>
      <c r="CH54" s="303"/>
      <c r="CI54" s="303"/>
      <c r="CJ54" s="301"/>
      <c r="CK54" s="301"/>
      <c r="CL54" s="301"/>
      <c r="CM54" s="301"/>
      <c r="CN54" s="301"/>
      <c r="CO54" s="301"/>
      <c r="CP54" s="301"/>
      <c r="CQ54" s="301"/>
      <c r="CR54" s="301"/>
      <c r="CS54" s="301"/>
      <c r="CT54" s="326" t="s">
        <v>116</v>
      </c>
      <c r="CU54" s="327"/>
      <c r="CV54" s="327"/>
      <c r="CW54" s="327"/>
      <c r="CX54" s="328"/>
      <c r="CY54" s="329"/>
      <c r="CZ54" s="76"/>
      <c r="DA54" s="76"/>
    </row>
  </sheetData>
  <mergeCells count="413">
    <mergeCell ref="BM47:BN47"/>
    <mergeCell ref="CH47:CI47"/>
    <mergeCell ref="CV47:CW47"/>
    <mergeCell ref="Q48:R48"/>
    <mergeCell ref="AE48:AF48"/>
    <mergeCell ref="AY48:AZ48"/>
    <mergeCell ref="BM48:BN48"/>
    <mergeCell ref="CH48:CI48"/>
    <mergeCell ref="CV48:CW48"/>
    <mergeCell ref="AE47:AF47"/>
    <mergeCell ref="AY47:AZ47"/>
    <mergeCell ref="AK1:BS1"/>
    <mergeCell ref="BB3:BG3"/>
    <mergeCell ref="BT1:DA1"/>
    <mergeCell ref="CK3:CP3"/>
    <mergeCell ref="AE49:AF49"/>
    <mergeCell ref="Q49:R49"/>
    <mergeCell ref="A1:AJ1"/>
    <mergeCell ref="AH3:AI3"/>
    <mergeCell ref="T3:Z3"/>
    <mergeCell ref="Q16:R16"/>
    <mergeCell ref="AE16:AF16"/>
    <mergeCell ref="Q17:R17"/>
    <mergeCell ref="AE17:AF17"/>
    <mergeCell ref="AD12:AF12"/>
    <mergeCell ref="Q13:R13"/>
    <mergeCell ref="AE13:AF13"/>
    <mergeCell ref="Q14:R14"/>
    <mergeCell ref="AE14:AF14"/>
    <mergeCell ref="Q15:R15"/>
    <mergeCell ref="AE15:AF15"/>
    <mergeCell ref="AE5:AG5"/>
    <mergeCell ref="I6:J6"/>
    <mergeCell ref="K6:L6"/>
    <mergeCell ref="M6:O6"/>
    <mergeCell ref="Q6:Y6"/>
    <mergeCell ref="K9:T9"/>
    <mergeCell ref="W9:Y9"/>
    <mergeCell ref="AA9:AH9"/>
    <mergeCell ref="W10:X10"/>
    <mergeCell ref="Y10:Z10"/>
    <mergeCell ref="AB10:AC10"/>
    <mergeCell ref="AD10:AG10"/>
    <mergeCell ref="J7:U7"/>
    <mergeCell ref="W7:Y7"/>
    <mergeCell ref="AA7:AH7"/>
    <mergeCell ref="J8:K8"/>
    <mergeCell ref="M8:Q8"/>
    <mergeCell ref="S8:U8"/>
    <mergeCell ref="W8:Y8"/>
    <mergeCell ref="AA8:AH8"/>
    <mergeCell ref="Q22:R22"/>
    <mergeCell ref="AE22:AF22"/>
    <mergeCell ref="Q23:R23"/>
    <mergeCell ref="AE23:AF23"/>
    <mergeCell ref="Q18:R18"/>
    <mergeCell ref="AE18:AF18"/>
    <mergeCell ref="Q20:R20"/>
    <mergeCell ref="AE20:AF20"/>
    <mergeCell ref="Q21:R21"/>
    <mergeCell ref="AE21:AF21"/>
    <mergeCell ref="Q19:R19"/>
    <mergeCell ref="AE19:AF19"/>
    <mergeCell ref="Q27:R27"/>
    <mergeCell ref="AE27:AF27"/>
    <mergeCell ref="Q28:R28"/>
    <mergeCell ref="AE28:AF28"/>
    <mergeCell ref="Q29:R29"/>
    <mergeCell ref="AE29:AF29"/>
    <mergeCell ref="Q24:R24"/>
    <mergeCell ref="AE24:AF24"/>
    <mergeCell ref="Q25:R25"/>
    <mergeCell ref="AE25:AF25"/>
    <mergeCell ref="Q26:R26"/>
    <mergeCell ref="AE26:AF26"/>
    <mergeCell ref="Q33:R33"/>
    <mergeCell ref="AE33:AF33"/>
    <mergeCell ref="Q34:R34"/>
    <mergeCell ref="AE34:AF34"/>
    <mergeCell ref="Q36:R36"/>
    <mergeCell ref="AE36:AF36"/>
    <mergeCell ref="Q30:R30"/>
    <mergeCell ref="AE30:AF30"/>
    <mergeCell ref="Q31:R31"/>
    <mergeCell ref="AE31:AF31"/>
    <mergeCell ref="Q32:R32"/>
    <mergeCell ref="AE32:AF32"/>
    <mergeCell ref="Q35:R35"/>
    <mergeCell ref="AE35:AF35"/>
    <mergeCell ref="Q40:R40"/>
    <mergeCell ref="AE40:AF40"/>
    <mergeCell ref="Q41:R41"/>
    <mergeCell ref="AE41:AF41"/>
    <mergeCell ref="Q42:R42"/>
    <mergeCell ref="AE42:AF42"/>
    <mergeCell ref="Q37:R37"/>
    <mergeCell ref="AE37:AF37"/>
    <mergeCell ref="Q38:R38"/>
    <mergeCell ref="AE38:AF38"/>
    <mergeCell ref="Q39:R39"/>
    <mergeCell ref="AE39:AF39"/>
    <mergeCell ref="D51:F52"/>
    <mergeCell ref="G51:G52"/>
    <mergeCell ref="H51:H52"/>
    <mergeCell ref="I51:I52"/>
    <mergeCell ref="J51:J52"/>
    <mergeCell ref="P51:P52"/>
    <mergeCell ref="Y51:Y52"/>
    <mergeCell ref="Z51:Z52"/>
    <mergeCell ref="AA51:AA52"/>
    <mergeCell ref="K51:K52"/>
    <mergeCell ref="L51:L52"/>
    <mergeCell ref="M51:M52"/>
    <mergeCell ref="N51:N52"/>
    <mergeCell ref="O51:O52"/>
    <mergeCell ref="Q51:R52"/>
    <mergeCell ref="AG51:AG52"/>
    <mergeCell ref="AC52:AF52"/>
    <mergeCell ref="S51:S52"/>
    <mergeCell ref="T51:T52"/>
    <mergeCell ref="U51:U52"/>
    <mergeCell ref="V51:V52"/>
    <mergeCell ref="W51:W52"/>
    <mergeCell ref="X51:X52"/>
    <mergeCell ref="K53:K54"/>
    <mergeCell ref="L53:L54"/>
    <mergeCell ref="M53:M54"/>
    <mergeCell ref="N53:N54"/>
    <mergeCell ref="O53:O54"/>
    <mergeCell ref="Q53:R54"/>
    <mergeCell ref="AB53:AB54"/>
    <mergeCell ref="AC53:AG53"/>
    <mergeCell ref="AC54:AG54"/>
    <mergeCell ref="AB51:AB52"/>
    <mergeCell ref="AC51:AF51"/>
    <mergeCell ref="D53:F54"/>
    <mergeCell ref="G53:G54"/>
    <mergeCell ref="H53:H54"/>
    <mergeCell ref="I53:I54"/>
    <mergeCell ref="J53:J54"/>
    <mergeCell ref="P53:P54"/>
    <mergeCell ref="Y53:Y54"/>
    <mergeCell ref="Z53:Z54"/>
    <mergeCell ref="AA53:AA54"/>
    <mergeCell ref="S53:S54"/>
    <mergeCell ref="T53:T54"/>
    <mergeCell ref="U53:U54"/>
    <mergeCell ref="V53:V54"/>
    <mergeCell ref="W53:W54"/>
    <mergeCell ref="X53:X54"/>
    <mergeCell ref="AY16:AZ16"/>
    <mergeCell ref="BM16:BN16"/>
    <mergeCell ref="AY17:AZ17"/>
    <mergeCell ref="BM17:BN17"/>
    <mergeCell ref="BL12:BN12"/>
    <mergeCell ref="AY13:AZ13"/>
    <mergeCell ref="BM13:BN13"/>
    <mergeCell ref="AY14:AZ14"/>
    <mergeCell ref="BM14:BN14"/>
    <mergeCell ref="AY15:AZ15"/>
    <mergeCell ref="BM15:BN15"/>
    <mergeCell ref="BM21:BN21"/>
    <mergeCell ref="AY22:AZ22"/>
    <mergeCell ref="BM22:BN22"/>
    <mergeCell ref="AY23:AZ23"/>
    <mergeCell ref="BM23:BN23"/>
    <mergeCell ref="AY18:AZ18"/>
    <mergeCell ref="BM18:BN18"/>
    <mergeCell ref="AY20:AZ20"/>
    <mergeCell ref="BM20:BN20"/>
    <mergeCell ref="BM19:BN19"/>
    <mergeCell ref="BM32:BN32"/>
    <mergeCell ref="AY35:AZ35"/>
    <mergeCell ref="BM35:BN35"/>
    <mergeCell ref="BM27:BN27"/>
    <mergeCell ref="AY28:AZ28"/>
    <mergeCell ref="BM28:BN28"/>
    <mergeCell ref="AY29:AZ29"/>
    <mergeCell ref="BM29:BN29"/>
    <mergeCell ref="AY24:AZ24"/>
    <mergeCell ref="BM24:BN24"/>
    <mergeCell ref="AY25:AZ25"/>
    <mergeCell ref="BM25:BN25"/>
    <mergeCell ref="AY26:AZ26"/>
    <mergeCell ref="BM26:BN26"/>
    <mergeCell ref="AL53:AN54"/>
    <mergeCell ref="AO53:AO54"/>
    <mergeCell ref="AP53:AP54"/>
    <mergeCell ref="AQ53:AQ54"/>
    <mergeCell ref="AR53:AR54"/>
    <mergeCell ref="AS53:AS54"/>
    <mergeCell ref="AX53:AX54"/>
    <mergeCell ref="BG51:BG52"/>
    <mergeCell ref="AT51:AT52"/>
    <mergeCell ref="AU51:AU52"/>
    <mergeCell ref="AV51:AV52"/>
    <mergeCell ref="AW51:AW52"/>
    <mergeCell ref="AY51:AZ52"/>
    <mergeCell ref="BA51:BA52"/>
    <mergeCell ref="AL51:AN52"/>
    <mergeCell ref="AO51:AO52"/>
    <mergeCell ref="AP51:AP52"/>
    <mergeCell ref="AQ51:AQ52"/>
    <mergeCell ref="AR51:AR52"/>
    <mergeCell ref="AS51:AS52"/>
    <mergeCell ref="AX51:AX52"/>
    <mergeCell ref="BG53:BG54"/>
    <mergeCell ref="AT53:AT54"/>
    <mergeCell ref="AU53:AU54"/>
    <mergeCell ref="AP6:AQ6"/>
    <mergeCell ref="AR6:AS6"/>
    <mergeCell ref="AT6:AV6"/>
    <mergeCell ref="AW6:BF6"/>
    <mergeCell ref="BB53:BB54"/>
    <mergeCell ref="BC53:BC54"/>
    <mergeCell ref="BD53:BD54"/>
    <mergeCell ref="BE53:BE54"/>
    <mergeCell ref="BF53:BF54"/>
    <mergeCell ref="BB51:BB52"/>
    <mergeCell ref="BC51:BC52"/>
    <mergeCell ref="BD51:BD52"/>
    <mergeCell ref="BE51:BE52"/>
    <mergeCell ref="BF51:BF52"/>
    <mergeCell ref="AY49:AZ49"/>
    <mergeCell ref="AY45:AZ45"/>
    <mergeCell ref="AY46:AZ46"/>
    <mergeCell ref="AY40:AZ40"/>
    <mergeCell ref="AY33:AZ33"/>
    <mergeCell ref="AY27:AZ27"/>
    <mergeCell ref="AY21:AZ21"/>
    <mergeCell ref="AY50:AZ50"/>
    <mergeCell ref="AY19:AZ19"/>
    <mergeCell ref="AY41:AZ41"/>
    <mergeCell ref="BY6:BZ6"/>
    <mergeCell ref="CA6:CB6"/>
    <mergeCell ref="CC6:CE6"/>
    <mergeCell ref="CF6:CO6"/>
    <mergeCell ref="CU12:CW12"/>
    <mergeCell ref="CH13:CI13"/>
    <mergeCell ref="CV13:CW13"/>
    <mergeCell ref="BH53:BH54"/>
    <mergeCell ref="BI53:BI54"/>
    <mergeCell ref="BJ53:BJ54"/>
    <mergeCell ref="BK53:BP53"/>
    <mergeCell ref="BK54:BP54"/>
    <mergeCell ref="BH51:BH52"/>
    <mergeCell ref="BI51:BI52"/>
    <mergeCell ref="BJ51:BJ52"/>
    <mergeCell ref="BK51:BN51"/>
    <mergeCell ref="BP51:BP52"/>
    <mergeCell ref="BK52:BN52"/>
    <mergeCell ref="BM49:BN49"/>
    <mergeCell ref="BM45:BN45"/>
    <mergeCell ref="BM46:BN46"/>
    <mergeCell ref="CH16:CI16"/>
    <mergeCell ref="CV16:CW16"/>
    <mergeCell ref="CH17:CI17"/>
    <mergeCell ref="CH14:CI14"/>
    <mergeCell ref="CV14:CW14"/>
    <mergeCell ref="CH15:CI15"/>
    <mergeCell ref="CV15:CW15"/>
    <mergeCell ref="CV22:CW22"/>
    <mergeCell ref="CH23:CI23"/>
    <mergeCell ref="CV23:CW23"/>
    <mergeCell ref="CH19:CI19"/>
    <mergeCell ref="CV19:CW19"/>
    <mergeCell ref="CH20:CI20"/>
    <mergeCell ref="CV20:CW20"/>
    <mergeCell ref="CH21:CI21"/>
    <mergeCell ref="CV21:CW21"/>
    <mergeCell ref="CV17:CW17"/>
    <mergeCell ref="CH18:CI18"/>
    <mergeCell ref="CV18:CW18"/>
    <mergeCell ref="CV30:CW30"/>
    <mergeCell ref="CH25:CI25"/>
    <mergeCell ref="CV25:CW25"/>
    <mergeCell ref="CH26:CI26"/>
    <mergeCell ref="CV26:CW26"/>
    <mergeCell ref="CH27:CI27"/>
    <mergeCell ref="CV27:CW27"/>
    <mergeCell ref="CH22:CI22"/>
    <mergeCell ref="CV34:CW34"/>
    <mergeCell ref="CH24:CI24"/>
    <mergeCell ref="CV24:CW24"/>
    <mergeCell ref="CH28:CI28"/>
    <mergeCell ref="CV28:CW28"/>
    <mergeCell ref="CH29:CI29"/>
    <mergeCell ref="CV29:CW29"/>
    <mergeCell ref="CV36:CW36"/>
    <mergeCell ref="CH37:CI37"/>
    <mergeCell ref="CV37:CW37"/>
    <mergeCell ref="CH31:CI31"/>
    <mergeCell ref="CV31:CW31"/>
    <mergeCell ref="CH32:CI32"/>
    <mergeCell ref="CV32:CW32"/>
    <mergeCell ref="CH33:CI33"/>
    <mergeCell ref="CV33:CW33"/>
    <mergeCell ref="CH35:CI35"/>
    <mergeCell ref="CV35:CW35"/>
    <mergeCell ref="CH34:CI34"/>
    <mergeCell ref="CV41:CW41"/>
    <mergeCell ref="CH42:CI42"/>
    <mergeCell ref="CV42:CW42"/>
    <mergeCell ref="CH45:CI45"/>
    <mergeCell ref="CV45:CW45"/>
    <mergeCell ref="CH38:CI38"/>
    <mergeCell ref="CV38:CW38"/>
    <mergeCell ref="CH39:CI39"/>
    <mergeCell ref="CV39:CW39"/>
    <mergeCell ref="CH40:CI40"/>
    <mergeCell ref="CV40:CW40"/>
    <mergeCell ref="CH41:CI41"/>
    <mergeCell ref="CS53:CS54"/>
    <mergeCell ref="CK53:CK54"/>
    <mergeCell ref="CL53:CL54"/>
    <mergeCell ref="CM53:CM54"/>
    <mergeCell ref="CN53:CN54"/>
    <mergeCell ref="CO53:CO54"/>
    <mergeCell ref="CP53:CP54"/>
    <mergeCell ref="CY51:CY52"/>
    <mergeCell ref="CT52:CW52"/>
    <mergeCell ref="CK51:CK52"/>
    <mergeCell ref="CL51:CL52"/>
    <mergeCell ref="CM51:CM52"/>
    <mergeCell ref="CN51:CN52"/>
    <mergeCell ref="CO51:CO52"/>
    <mergeCell ref="CP51:CP52"/>
    <mergeCell ref="CT53:CY53"/>
    <mergeCell ref="CT54:CY54"/>
    <mergeCell ref="CQ53:CQ54"/>
    <mergeCell ref="CQ51:CQ52"/>
    <mergeCell ref="CR51:CR52"/>
    <mergeCell ref="CS51:CS52"/>
    <mergeCell ref="CT51:CW51"/>
    <mergeCell ref="CJ53:CJ54"/>
    <mergeCell ref="CG53:CG54"/>
    <mergeCell ref="CR53:CR54"/>
    <mergeCell ref="BU51:BW52"/>
    <mergeCell ref="BX51:BX52"/>
    <mergeCell ref="BY51:BY52"/>
    <mergeCell ref="BZ51:BZ52"/>
    <mergeCell ref="CA51:CA52"/>
    <mergeCell ref="CB51:CB52"/>
    <mergeCell ref="BU53:BW54"/>
    <mergeCell ref="BX53:BX54"/>
    <mergeCell ref="BY53:BY54"/>
    <mergeCell ref="BZ53:BZ54"/>
    <mergeCell ref="CA53:CA54"/>
    <mergeCell ref="CB53:CB54"/>
    <mergeCell ref="CC51:CC52"/>
    <mergeCell ref="CD51:CD52"/>
    <mergeCell ref="CE51:CE52"/>
    <mergeCell ref="CF51:CF52"/>
    <mergeCell ref="CH51:CI52"/>
    <mergeCell ref="CJ51:CJ52"/>
    <mergeCell ref="CG51:CG52"/>
    <mergeCell ref="AV53:AV54"/>
    <mergeCell ref="AW53:AW54"/>
    <mergeCell ref="CC53:CC54"/>
    <mergeCell ref="CD53:CD54"/>
    <mergeCell ref="CE53:CE54"/>
    <mergeCell ref="CF53:CF54"/>
    <mergeCell ref="CH53:CI54"/>
    <mergeCell ref="AY53:AZ54"/>
    <mergeCell ref="BA53:BA54"/>
    <mergeCell ref="BM50:BN50"/>
    <mergeCell ref="CH50:CI50"/>
    <mergeCell ref="CH36:CI36"/>
    <mergeCell ref="CH30:CI30"/>
    <mergeCell ref="BM40:BN40"/>
    <mergeCell ref="BM41:BN41"/>
    <mergeCell ref="AY42:AZ42"/>
    <mergeCell ref="BM42:BN42"/>
    <mergeCell ref="AY37:AZ37"/>
    <mergeCell ref="BM37:BN37"/>
    <mergeCell ref="AY38:AZ38"/>
    <mergeCell ref="BM38:BN38"/>
    <mergeCell ref="AY39:AZ39"/>
    <mergeCell ref="BM39:BN39"/>
    <mergeCell ref="BM33:BN33"/>
    <mergeCell ref="AY34:AZ34"/>
    <mergeCell ref="BM34:BN34"/>
    <mergeCell ref="AY36:AZ36"/>
    <mergeCell ref="BM36:BN36"/>
    <mergeCell ref="AY30:AZ30"/>
    <mergeCell ref="BM30:BN30"/>
    <mergeCell ref="AY31:AZ31"/>
    <mergeCell ref="BM31:BN31"/>
    <mergeCell ref="AY32:AZ32"/>
    <mergeCell ref="Q45:R45"/>
    <mergeCell ref="AE45:AF45"/>
    <mergeCell ref="Q46:R46"/>
    <mergeCell ref="AE46:AF46"/>
    <mergeCell ref="Q50:R50"/>
    <mergeCell ref="AE50:AF50"/>
    <mergeCell ref="Q47:R47"/>
    <mergeCell ref="CV46:CW46"/>
    <mergeCell ref="Q43:R43"/>
    <mergeCell ref="AE43:AF43"/>
    <mergeCell ref="AY43:AZ43"/>
    <mergeCell ref="BM43:BN43"/>
    <mergeCell ref="CH43:CI43"/>
    <mergeCell ref="CV43:CW43"/>
    <mergeCell ref="Q44:R44"/>
    <mergeCell ref="AE44:AF44"/>
    <mergeCell ref="AY44:AZ44"/>
    <mergeCell ref="BM44:BN44"/>
    <mergeCell ref="CH44:CI44"/>
    <mergeCell ref="CV44:CW44"/>
    <mergeCell ref="CH46:CI46"/>
    <mergeCell ref="CH49:CI49"/>
    <mergeCell ref="CV49:CW49"/>
    <mergeCell ref="CV50:CW50"/>
  </mergeCells>
  <printOptions horizontalCentered="1" verticalCentered="1"/>
  <pageMargins left="0.11811023622047245" right="0.11811023622047245" top="3.937007874015748E-2" bottom="3.937007874015748E-2" header="0" footer="0"/>
  <pageSetup paperSize="9" scale="48" fitToWidth="3" orientation="landscape" r:id="rId1"/>
  <colBreaks count="2" manualBreakCount="2">
    <brk id="36" min="2" max="51" man="1"/>
    <brk id="71" min="2" max="5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locked="0" defaultSize="0" autoFill="0" autoLine="0" autoPict="0">
                <anchor moveWithCells="1" sizeWithCells="1">
                  <from>
                    <xdr:col>7</xdr:col>
                    <xdr:colOff>228600</xdr:colOff>
                    <xdr:row>9</xdr:row>
                    <xdr:rowOff>160020</xdr:rowOff>
                  </from>
                  <to>
                    <xdr:col>8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B12" sqref="B12"/>
    </sheetView>
  </sheetViews>
  <sheetFormatPr baseColWidth="10" defaultColWidth="11.44140625" defaultRowHeight="13.8" x14ac:dyDescent="0.25"/>
  <cols>
    <col min="1" max="1" width="5" style="39" customWidth="1"/>
    <col min="2" max="2" width="8.109375" style="39" customWidth="1"/>
    <col min="3" max="14" width="11.44140625" style="39"/>
    <col min="15" max="15" width="8.109375" style="39" customWidth="1"/>
    <col min="16" max="16384" width="11.44140625" style="39"/>
  </cols>
  <sheetData>
    <row r="1" spans="1:15" ht="14.25" x14ac:dyDescent="0.25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</row>
    <row r="2" spans="1:15" ht="15" x14ac:dyDescent="0.25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</row>
    <row r="4" spans="1:15" ht="15" x14ac:dyDescent="0.25">
      <c r="G4" s="50"/>
      <c r="H4" s="50"/>
      <c r="I4" s="50"/>
      <c r="J4" s="50"/>
      <c r="K4" s="49"/>
    </row>
    <row r="5" spans="1:15" ht="15" x14ac:dyDescent="0.25">
      <c r="F5" s="51" t="s">
        <v>147</v>
      </c>
      <c r="G5" s="50"/>
      <c r="H5" s="50"/>
      <c r="I5" s="50"/>
      <c r="J5" s="50"/>
      <c r="K5" s="46"/>
    </row>
    <row r="6" spans="1:15" ht="15" x14ac:dyDescent="0.25">
      <c r="F6" s="51" t="s">
        <v>148</v>
      </c>
      <c r="G6" s="50"/>
      <c r="H6" s="50"/>
      <c r="I6" s="46"/>
      <c r="J6" s="46"/>
      <c r="K6" s="46"/>
    </row>
    <row r="7" spans="1:15" ht="15" x14ac:dyDescent="0.25">
      <c r="C7" s="42"/>
      <c r="D7" s="42"/>
      <c r="E7" s="42"/>
      <c r="F7" s="51" t="s">
        <v>192</v>
      </c>
      <c r="G7" s="42"/>
      <c r="H7" s="42"/>
      <c r="I7" s="42"/>
      <c r="J7" s="42"/>
      <c r="K7" s="42"/>
      <c r="L7" s="42"/>
      <c r="M7" s="42"/>
      <c r="N7" s="42"/>
    </row>
    <row r="8" spans="1:15" ht="15" x14ac:dyDescent="0.25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5" ht="15" x14ac:dyDescent="0.25"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5" ht="15" x14ac:dyDescent="0.25"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5" ht="25.5" customHeight="1" x14ac:dyDescent="0.6">
      <c r="B11" s="147" t="s">
        <v>137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x14ac:dyDescent="0.25">
      <c r="B12" s="45" t="s">
        <v>179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5" x14ac:dyDescent="0.25">
      <c r="B13" s="45" t="s">
        <v>166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x14ac:dyDescent="0.25">
      <c r="B14" s="45" t="s">
        <v>165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5" x14ac:dyDescent="0.25"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26.4" customHeight="1" x14ac:dyDescent="0.6">
      <c r="B16" s="147" t="s">
        <v>138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</row>
    <row r="17" spans="2:15" x14ac:dyDescent="0.25">
      <c r="B17" s="47" t="s">
        <v>180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5" x14ac:dyDescent="0.25">
      <c r="B18" s="47" t="s">
        <v>164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2:15" x14ac:dyDescent="0.25">
      <c r="B19" s="47" t="s">
        <v>181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2:15" x14ac:dyDescent="0.25">
      <c r="B20" s="47" t="s">
        <v>143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5" x14ac:dyDescent="0.25">
      <c r="B21" s="47" t="s">
        <v>23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2:15" ht="15" x14ac:dyDescent="0.25"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2:15" ht="26.4" customHeight="1" x14ac:dyDescent="0.6">
      <c r="B23" s="147" t="s">
        <v>139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1"/>
    </row>
    <row r="24" spans="2:15" ht="15" x14ac:dyDescent="0.25">
      <c r="B24" s="47" t="s">
        <v>167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2:15" x14ac:dyDescent="0.25">
      <c r="B25" s="47" t="s">
        <v>168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2:15" x14ac:dyDescent="0.25">
      <c r="B26" s="47" t="s">
        <v>122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2:15" ht="15" x14ac:dyDescent="0.25">
      <c r="B27" s="47" t="s">
        <v>123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2:15" x14ac:dyDescent="0.25">
      <c r="B28" s="47" t="s">
        <v>0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2:15" x14ac:dyDescent="0.25">
      <c r="B29" s="47" t="s">
        <v>1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2:15" x14ac:dyDescent="0.25">
      <c r="B30" s="47" t="s">
        <v>24</v>
      </c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2:15" ht="15" x14ac:dyDescent="0.2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2:15" ht="26.4" customHeight="1" x14ac:dyDescent="0.6">
      <c r="B32" s="147" t="s">
        <v>140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</row>
    <row r="33" spans="2:15" x14ac:dyDescent="0.25">
      <c r="B33" s="44"/>
      <c r="C33" s="47" t="s">
        <v>163</v>
      </c>
      <c r="D33" s="47"/>
      <c r="E33" s="47"/>
      <c r="F33" s="47"/>
      <c r="G33" s="47"/>
      <c r="H33" s="47"/>
      <c r="I33" s="47"/>
      <c r="J33" s="47"/>
      <c r="K33" s="47"/>
      <c r="L33" s="45"/>
      <c r="M33" s="40"/>
      <c r="N33" s="40"/>
    </row>
    <row r="34" spans="2:15" x14ac:dyDescent="0.25">
      <c r="B34" s="44"/>
      <c r="C34" s="47"/>
      <c r="D34" s="47"/>
      <c r="E34" s="47" t="s">
        <v>2</v>
      </c>
      <c r="F34" s="47"/>
      <c r="G34" s="47"/>
      <c r="H34" s="47" t="s">
        <v>170</v>
      </c>
      <c r="I34" s="47"/>
      <c r="J34" s="47"/>
      <c r="K34" s="47"/>
      <c r="L34" s="45"/>
      <c r="M34" s="40"/>
      <c r="N34" s="40"/>
    </row>
    <row r="35" spans="2:15" ht="15" x14ac:dyDescent="0.25">
      <c r="B35" s="44"/>
      <c r="C35" s="47"/>
      <c r="D35" s="47"/>
      <c r="E35" s="47" t="s">
        <v>169</v>
      </c>
      <c r="F35" s="47"/>
      <c r="G35" s="47"/>
      <c r="H35" s="47" t="s">
        <v>182</v>
      </c>
      <c r="I35" s="47"/>
      <c r="J35" s="47"/>
      <c r="K35" s="47"/>
      <c r="L35" s="45"/>
      <c r="M35" s="40"/>
      <c r="N35" s="40"/>
    </row>
    <row r="36" spans="2:15" ht="15" customHeight="1" x14ac:dyDescent="0.25"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2:15" ht="26.4" customHeight="1" x14ac:dyDescent="0.7">
      <c r="B37" s="147" t="s">
        <v>141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1"/>
    </row>
    <row r="38" spans="2:15" x14ac:dyDescent="0.25">
      <c r="B38" s="47" t="s">
        <v>183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5" x14ac:dyDescent="0.25">
      <c r="B39" s="47" t="s">
        <v>4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5" x14ac:dyDescent="0.25">
      <c r="B40" s="47" t="s">
        <v>161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2:15" x14ac:dyDescent="0.25">
      <c r="B41" s="47" t="s">
        <v>189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2:15" x14ac:dyDescent="0.25">
      <c r="B42" s="47" t="s">
        <v>190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2:15" x14ac:dyDescent="0.25">
      <c r="B43" s="47" t="s">
        <v>191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2:15" x14ac:dyDescent="0.25">
      <c r="B44" s="47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2:15" x14ac:dyDescent="0.25">
      <c r="B45" s="47" t="s">
        <v>5</v>
      </c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2:15" x14ac:dyDescent="0.25">
      <c r="B46" s="47" t="s">
        <v>6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2:15" x14ac:dyDescent="0.25">
      <c r="B47" s="47" t="s">
        <v>7</v>
      </c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2:15" x14ac:dyDescent="0.25">
      <c r="B48" s="47" t="s">
        <v>8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5" x14ac:dyDescent="0.25">
      <c r="B49" s="47" t="s">
        <v>9</v>
      </c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5" x14ac:dyDescent="0.25">
      <c r="B50" s="47" t="s">
        <v>10</v>
      </c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15" x14ac:dyDescent="0.25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5" ht="26.4" customHeight="1" x14ac:dyDescent="0.7">
      <c r="B52" s="147" t="s">
        <v>142</v>
      </c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1"/>
    </row>
    <row r="53" spans="1:15" x14ac:dyDescent="0.25">
      <c r="A53" s="46"/>
      <c r="B53" s="48" t="s">
        <v>11</v>
      </c>
      <c r="C53" s="47"/>
      <c r="D53" s="47"/>
      <c r="E53" s="47"/>
      <c r="F53" s="47"/>
      <c r="G53" s="47"/>
      <c r="H53" s="47"/>
      <c r="I53" s="47"/>
      <c r="J53" s="47"/>
      <c r="K53" s="46"/>
      <c r="L53" s="47"/>
      <c r="M53" s="47"/>
      <c r="N53" s="47"/>
    </row>
    <row r="54" spans="1:15" x14ac:dyDescent="0.25">
      <c r="A54" s="46"/>
      <c r="B54" s="47" t="s">
        <v>184</v>
      </c>
      <c r="C54" s="47"/>
      <c r="D54" s="47"/>
      <c r="E54" s="47"/>
      <c r="F54" s="47"/>
      <c r="G54" s="47"/>
      <c r="H54" s="47"/>
      <c r="I54" s="47"/>
      <c r="J54" s="47"/>
      <c r="K54" s="46"/>
      <c r="L54" s="47"/>
      <c r="M54" s="47"/>
      <c r="N54" s="47"/>
    </row>
    <row r="55" spans="1:15" x14ac:dyDescent="0.25">
      <c r="A55" s="46"/>
      <c r="B55" s="47" t="s">
        <v>124</v>
      </c>
      <c r="C55" s="47"/>
      <c r="D55" s="47"/>
      <c r="E55" s="47"/>
      <c r="F55" s="47"/>
      <c r="G55" s="47"/>
      <c r="H55" s="47"/>
      <c r="I55" s="47"/>
      <c r="J55" s="47"/>
      <c r="K55" s="46"/>
      <c r="L55" s="47"/>
      <c r="M55" s="47"/>
      <c r="N55" s="47"/>
    </row>
    <row r="56" spans="1:15" x14ac:dyDescent="0.25">
      <c r="A56" s="46"/>
      <c r="B56" s="47" t="s">
        <v>12</v>
      </c>
      <c r="C56" s="47"/>
      <c r="D56" s="47"/>
      <c r="E56" s="47"/>
      <c r="F56" s="47"/>
      <c r="G56" s="47"/>
      <c r="H56" s="47"/>
      <c r="I56" s="47"/>
      <c r="J56" s="47"/>
      <c r="K56" s="46"/>
      <c r="L56" s="47"/>
      <c r="M56" s="47"/>
      <c r="N56" s="47"/>
    </row>
    <row r="57" spans="1:15" x14ac:dyDescent="0.25">
      <c r="A57" s="46"/>
      <c r="B57" s="47" t="s">
        <v>25</v>
      </c>
      <c r="C57" s="47"/>
      <c r="D57" s="47"/>
      <c r="E57" s="47"/>
      <c r="F57" s="47"/>
      <c r="G57" s="47"/>
      <c r="H57" s="47"/>
      <c r="I57" s="47"/>
      <c r="J57" s="47"/>
      <c r="K57" s="46"/>
      <c r="L57" s="47"/>
      <c r="M57" s="47"/>
      <c r="N57" s="47"/>
    </row>
    <row r="58" spans="1:15" x14ac:dyDescent="0.25">
      <c r="A58" s="46"/>
      <c r="B58" s="47"/>
      <c r="C58" s="47" t="s">
        <v>13</v>
      </c>
      <c r="D58" s="47"/>
      <c r="E58" s="47"/>
      <c r="F58" s="47"/>
      <c r="G58" s="47"/>
      <c r="H58" s="47"/>
      <c r="I58" s="47"/>
      <c r="J58" s="47"/>
      <c r="K58" s="46"/>
      <c r="L58" s="47"/>
      <c r="M58" s="47"/>
      <c r="N58" s="47"/>
    </row>
    <row r="59" spans="1:15" x14ac:dyDescent="0.25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6"/>
      <c r="L59" s="47"/>
      <c r="M59" s="47"/>
      <c r="N59" s="47"/>
    </row>
    <row r="60" spans="1:15" x14ac:dyDescent="0.25">
      <c r="A60" s="46"/>
      <c r="B60" s="48" t="s">
        <v>14</v>
      </c>
      <c r="C60" s="47"/>
      <c r="D60" s="47"/>
      <c r="E60" s="47"/>
      <c r="F60" s="47"/>
      <c r="G60" s="47"/>
      <c r="H60" s="47"/>
      <c r="I60" s="47"/>
      <c r="J60" s="47"/>
      <c r="K60" s="46"/>
      <c r="L60" s="47"/>
      <c r="M60" s="47"/>
      <c r="N60" s="47"/>
    </row>
    <row r="61" spans="1:15" x14ac:dyDescent="0.25">
      <c r="A61" s="46"/>
      <c r="B61" s="47" t="s">
        <v>26</v>
      </c>
      <c r="C61" s="47"/>
      <c r="D61" s="47"/>
      <c r="E61" s="47"/>
      <c r="F61" s="47"/>
      <c r="G61" s="47"/>
      <c r="H61" s="47"/>
      <c r="I61" s="47"/>
      <c r="J61" s="47"/>
      <c r="K61" s="46"/>
      <c r="L61" s="47"/>
      <c r="M61" s="47"/>
      <c r="N61" s="47"/>
    </row>
    <row r="62" spans="1:15" x14ac:dyDescent="0.25">
      <c r="A62" s="46"/>
      <c r="B62" s="47" t="s">
        <v>144</v>
      </c>
      <c r="C62" s="47"/>
      <c r="D62" s="47"/>
      <c r="E62" s="47"/>
      <c r="F62" s="47"/>
      <c r="G62" s="47"/>
      <c r="H62" s="47"/>
      <c r="I62" s="47"/>
      <c r="J62" s="47"/>
      <c r="K62" s="46"/>
      <c r="L62" s="47"/>
      <c r="M62" s="47"/>
      <c r="N62" s="47"/>
    </row>
    <row r="63" spans="1:15" x14ac:dyDescent="0.25">
      <c r="A63" s="46"/>
      <c r="B63" s="47" t="s">
        <v>15</v>
      </c>
      <c r="C63" s="47"/>
      <c r="D63" s="47"/>
      <c r="E63" s="47"/>
      <c r="F63" s="47"/>
      <c r="G63" s="47"/>
      <c r="H63" s="47"/>
      <c r="I63" s="47"/>
      <c r="J63" s="47"/>
      <c r="K63" s="46"/>
      <c r="L63" s="47"/>
      <c r="M63" s="47"/>
      <c r="N63" s="47"/>
    </row>
    <row r="64" spans="1:15" x14ac:dyDescent="0.25">
      <c r="A64" s="46"/>
      <c r="B64" s="47" t="s">
        <v>145</v>
      </c>
      <c r="C64" s="47"/>
      <c r="D64" s="47"/>
      <c r="E64" s="47"/>
      <c r="F64" s="47"/>
      <c r="G64" s="47"/>
      <c r="H64" s="47"/>
      <c r="I64" s="47"/>
      <c r="J64" s="47"/>
      <c r="K64" s="46"/>
      <c r="L64" s="47"/>
      <c r="M64" s="47"/>
      <c r="N64" s="47"/>
    </row>
    <row r="65" spans="1:14" x14ac:dyDescent="0.25">
      <c r="A65" s="46"/>
      <c r="B65" s="47" t="s">
        <v>146</v>
      </c>
      <c r="C65" s="47"/>
      <c r="D65" s="47"/>
      <c r="E65" s="47"/>
      <c r="F65" s="47"/>
      <c r="G65" s="47"/>
      <c r="H65" s="47"/>
      <c r="I65" s="47"/>
      <c r="J65" s="47"/>
      <c r="K65" s="46"/>
      <c r="L65" s="47"/>
      <c r="M65" s="47"/>
      <c r="N65" s="47"/>
    </row>
    <row r="66" spans="1:14" x14ac:dyDescent="0.25">
      <c r="A66" s="46"/>
      <c r="B66" s="47"/>
      <c r="C66" s="47" t="s">
        <v>16</v>
      </c>
      <c r="D66" s="47"/>
      <c r="E66" s="47"/>
      <c r="F66" s="47"/>
      <c r="G66" s="47"/>
      <c r="H66" s="47"/>
      <c r="I66" s="47"/>
      <c r="J66" s="47"/>
      <c r="K66" s="46"/>
      <c r="L66" s="47"/>
      <c r="M66" s="47"/>
      <c r="N66" s="47"/>
    </row>
    <row r="67" spans="1:14" x14ac:dyDescent="0.25">
      <c r="A67" s="46"/>
      <c r="B67" s="47"/>
      <c r="C67" s="47" t="s">
        <v>17</v>
      </c>
      <c r="D67" s="47"/>
      <c r="E67" s="47"/>
      <c r="F67" s="47"/>
      <c r="G67" s="47"/>
      <c r="H67" s="47"/>
      <c r="I67" s="47"/>
      <c r="J67" s="47"/>
      <c r="K67" s="46"/>
      <c r="L67" s="47"/>
      <c r="M67" s="47"/>
      <c r="N67" s="47"/>
    </row>
    <row r="68" spans="1:14" x14ac:dyDescent="0.25">
      <c r="A68" s="46"/>
      <c r="B68" s="47" t="s">
        <v>18</v>
      </c>
      <c r="C68" s="47"/>
      <c r="D68" s="47"/>
      <c r="E68" s="47"/>
      <c r="F68" s="47"/>
      <c r="G68" s="47"/>
      <c r="H68" s="47"/>
      <c r="I68" s="47"/>
      <c r="J68" s="47"/>
      <c r="K68" s="46"/>
      <c r="L68" s="47"/>
      <c r="M68" s="47"/>
      <c r="N68" s="47"/>
    </row>
    <row r="69" spans="1:14" x14ac:dyDescent="0.25">
      <c r="A69" s="46"/>
      <c r="B69" s="47"/>
      <c r="C69" s="47" t="s">
        <v>19</v>
      </c>
      <c r="D69" s="47"/>
      <c r="E69" s="47"/>
      <c r="F69" s="47"/>
      <c r="G69" s="47"/>
      <c r="H69" s="47"/>
      <c r="I69" s="47"/>
      <c r="J69" s="47"/>
      <c r="K69" s="46"/>
      <c r="L69" s="47"/>
      <c r="M69" s="47"/>
      <c r="N69" s="47"/>
    </row>
    <row r="70" spans="1:14" x14ac:dyDescent="0.25">
      <c r="A70" s="46"/>
      <c r="B70" s="47"/>
      <c r="C70" s="47" t="s">
        <v>20</v>
      </c>
      <c r="D70" s="47"/>
      <c r="E70" s="47"/>
      <c r="F70" s="47"/>
      <c r="G70" s="47"/>
      <c r="H70" s="47"/>
      <c r="I70" s="47"/>
      <c r="J70" s="47"/>
      <c r="K70" s="46"/>
      <c r="L70" s="47"/>
      <c r="M70" s="47"/>
      <c r="N70" s="47"/>
    </row>
    <row r="71" spans="1:14" x14ac:dyDescent="0.25">
      <c r="A71" s="46"/>
      <c r="B71" s="47"/>
      <c r="C71" s="47" t="s">
        <v>27</v>
      </c>
      <c r="D71" s="47"/>
      <c r="E71" s="47"/>
      <c r="F71" s="47"/>
      <c r="G71" s="47"/>
      <c r="H71" s="47"/>
      <c r="I71" s="47"/>
      <c r="J71" s="47"/>
      <c r="K71" s="46"/>
      <c r="L71" s="47"/>
      <c r="M71" s="47"/>
      <c r="N71" s="47"/>
    </row>
    <row r="72" spans="1:14" x14ac:dyDescent="0.25">
      <c r="A72" s="46"/>
      <c r="B72" s="47"/>
      <c r="C72" s="47" t="s">
        <v>21</v>
      </c>
      <c r="D72" s="47"/>
      <c r="E72" s="47"/>
      <c r="F72" s="47"/>
      <c r="G72" s="47"/>
      <c r="H72" s="47"/>
      <c r="I72" s="47"/>
      <c r="J72" s="47"/>
      <c r="K72" s="46"/>
      <c r="L72" s="47"/>
      <c r="M72" s="47"/>
      <c r="N72" s="47"/>
    </row>
    <row r="73" spans="1:14" x14ac:dyDescent="0.25">
      <c r="A73" s="46"/>
      <c r="B73" s="47"/>
      <c r="C73" s="47" t="s">
        <v>28</v>
      </c>
      <c r="D73" s="47"/>
      <c r="E73" s="47"/>
      <c r="F73" s="47"/>
      <c r="G73" s="47"/>
      <c r="H73" s="47"/>
      <c r="I73" s="47"/>
      <c r="J73" s="47"/>
      <c r="K73" s="46"/>
      <c r="L73" s="47"/>
      <c r="M73" s="47"/>
      <c r="N73" s="47"/>
    </row>
    <row r="74" spans="1:14" x14ac:dyDescent="0.25">
      <c r="A74" s="46"/>
      <c r="B74" s="47" t="s">
        <v>186</v>
      </c>
      <c r="C74" s="47"/>
      <c r="D74" s="47"/>
      <c r="E74" s="47"/>
      <c r="F74" s="47"/>
      <c r="G74" s="47"/>
      <c r="H74" s="47"/>
      <c r="I74" s="47"/>
      <c r="J74" s="47"/>
      <c r="K74" s="46"/>
      <c r="L74" s="47"/>
      <c r="M74" s="47"/>
      <c r="N74" s="47"/>
    </row>
    <row r="75" spans="1:14" x14ac:dyDescent="0.25">
      <c r="A75" s="46"/>
      <c r="B75" s="47"/>
      <c r="C75" s="47" t="s">
        <v>187</v>
      </c>
      <c r="D75" s="47"/>
      <c r="E75" s="47"/>
      <c r="F75" s="47"/>
      <c r="G75" s="47"/>
      <c r="H75" s="47"/>
      <c r="I75" s="47"/>
      <c r="J75" s="47"/>
      <c r="K75" s="46"/>
      <c r="L75" s="47"/>
      <c r="M75" s="47"/>
      <c r="N75" s="47"/>
    </row>
    <row r="76" spans="1:14" x14ac:dyDescent="0.25">
      <c r="A76" s="46"/>
      <c r="B76" s="47"/>
      <c r="C76" s="47" t="s">
        <v>188</v>
      </c>
      <c r="D76" s="47"/>
      <c r="E76" s="47"/>
      <c r="F76" s="47"/>
      <c r="G76" s="47"/>
      <c r="H76" s="47"/>
      <c r="I76" s="47"/>
      <c r="J76" s="47"/>
      <c r="K76" s="46"/>
      <c r="L76" s="47"/>
      <c r="M76" s="47"/>
      <c r="N76" s="47"/>
    </row>
    <row r="77" spans="1:14" x14ac:dyDescent="0.25">
      <c r="A77" s="46"/>
      <c r="B77" s="47"/>
      <c r="C77" s="47"/>
      <c r="D77" s="47"/>
      <c r="E77" s="47"/>
      <c r="F77" s="47"/>
      <c r="G77" s="47"/>
      <c r="H77" s="47"/>
      <c r="I77" s="47"/>
      <c r="J77" s="47"/>
      <c r="K77" s="46"/>
      <c r="L77" s="47"/>
      <c r="M77" s="47"/>
      <c r="N77" s="47"/>
    </row>
    <row r="78" spans="1:14" x14ac:dyDescent="0.25">
      <c r="A78" s="46"/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</row>
    <row r="79" spans="1:14" x14ac:dyDescent="0.25">
      <c r="A79" s="379" t="s">
        <v>185</v>
      </c>
      <c r="B79" s="379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  <c r="N79" s="379"/>
    </row>
    <row r="80" spans="1:14" x14ac:dyDescent="0.25">
      <c r="A80" s="379" t="s">
        <v>22</v>
      </c>
      <c r="B80" s="379"/>
      <c r="C80" s="379"/>
      <c r="D80" s="379"/>
      <c r="E80" s="379"/>
      <c r="F80" s="379"/>
      <c r="G80" s="379"/>
      <c r="H80" s="379"/>
      <c r="I80" s="379"/>
      <c r="J80" s="379"/>
      <c r="K80" s="379"/>
      <c r="L80" s="379"/>
      <c r="M80" s="379"/>
      <c r="N80" s="379"/>
    </row>
    <row r="81" spans="1:14" ht="14.4" x14ac:dyDescent="0.3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</row>
    <row r="82" spans="1:14" ht="14.4" x14ac:dyDescent="0.3">
      <c r="A82" s="283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</row>
  </sheetData>
  <mergeCells count="6">
    <mergeCell ref="A1:N1"/>
    <mergeCell ref="A2:N2"/>
    <mergeCell ref="A81:N81"/>
    <mergeCell ref="A82:N82"/>
    <mergeCell ref="A79:N79"/>
    <mergeCell ref="A80:N80"/>
  </mergeCells>
  <printOptions horizontalCentered="1" verticalCentered="1"/>
  <pageMargins left="0" right="0" top="0" bottom="0" header="0" footer="0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Bon de commande</vt:lpstr>
      <vt:lpstr>Récapitulatif</vt:lpstr>
      <vt:lpstr>Bijou comment ça marche</vt:lpstr>
      <vt:lpstr>'Bon de commande'!Zone_d_impression</vt:lpstr>
      <vt:lpstr>Récapitulatif!Zone_d_impression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Fanny Gérardin</cp:lastModifiedBy>
  <cp:lastPrinted>2021-11-15T14:02:19Z</cp:lastPrinted>
  <dcterms:created xsi:type="dcterms:W3CDTF">2015-07-02T14:38:07Z</dcterms:created>
  <dcterms:modified xsi:type="dcterms:W3CDTF">2022-06-14T12:57:10Z</dcterms:modified>
</cp:coreProperties>
</file>